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9720" windowHeight="7320" tabRatio="908" activeTab="0"/>
  </bookViews>
  <sheets>
    <sheet name="BARANJE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<sst xmlns="http://schemas.openxmlformats.org/spreadsheetml/2006/main" count="70" uniqueCount="49">
  <si>
    <t>Б-ТД</t>
  </si>
  <si>
    <t>ОЗНАКА                               (се внесува доколку се позната)</t>
  </si>
  <si>
    <t>20 x 44 мм</t>
  </si>
  <si>
    <t>Овластено лице и М.П.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</si>
  <si>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</si>
  <si>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ЕДБ на ПОДНОСИТЕЛОТ:</t>
  </si>
  <si>
    <t>ПОДНОСИТЕЛ НА ПРИЈАВАТА:</t>
  </si>
  <si>
    <t>БАРАЊЕ ЗА ПРЕВЗЕМАЊЕ НА КОНТРОЛНИ МАРКИ</t>
  </si>
  <si>
    <t xml:space="preserve">за обележување на тутунски добра  </t>
  </si>
  <si>
    <t>Архивски бр.</t>
  </si>
  <si>
    <t>Датум на подесување</t>
  </si>
  <si>
    <t>Место на поднесување</t>
  </si>
  <si>
    <t>Производител</t>
  </si>
  <si>
    <t>Увозник</t>
  </si>
  <si>
    <t>Р.бр.</t>
  </si>
  <si>
    <t>Вид на тутунско добро</t>
  </si>
  <si>
    <t>Мал.цена/ден.</t>
  </si>
  <si>
    <t>Барана количина на контролни марки</t>
  </si>
  <si>
    <t>Вреднос на акциза по пакување</t>
  </si>
  <si>
    <t>Вкупно акциза</t>
  </si>
  <si>
    <t>Цена за печатење(0.18)</t>
  </si>
  <si>
    <t>Бр. на парчиња на цигари,пури,цигарилоси или гр.на тутун за пушење,тутун за лулиња во едно пакување</t>
  </si>
  <si>
    <t>Реден број</t>
  </si>
  <si>
    <t>Вид и марка цигари</t>
  </si>
  <si>
    <t>Малопродажна цена</t>
  </si>
  <si>
    <t>Број на цигари во пакување</t>
  </si>
  <si>
    <t>Ознаки</t>
  </si>
  <si>
    <t>Серија</t>
  </si>
  <si>
    <t>Сериски број на маркички</t>
  </si>
  <si>
    <t>Количина</t>
  </si>
  <si>
    <t>АКЦИЗА</t>
  </si>
  <si>
    <t>од</t>
  </si>
  <si>
    <t>до</t>
  </si>
  <si>
    <t>35% од малопродажната цена</t>
  </si>
  <si>
    <t>0,10 ден по 1 цигара</t>
  </si>
  <si>
    <t>Вкупно по 1 акцизна маркичка</t>
  </si>
  <si>
    <t>A</t>
  </si>
  <si>
    <t>А</t>
  </si>
  <si>
    <t>Вкупно АКЦИЗА</t>
  </si>
  <si>
    <t>Одобрено намалување на акциза од 1%</t>
  </si>
  <si>
    <t>ВКУПНО за ПЛАЌАЊЕ</t>
  </si>
  <si>
    <t>НАПОМЕНА: Сивите полиња НЕ СЕ ПОПОЛНУВААТ - се генерираат сами</t>
  </si>
  <si>
    <t>Се пополнува колона 1,2,3,4,5,6,7 и 9</t>
  </si>
  <si>
    <t xml:space="preserve">Доколку се креира база на податоци за Ознаките од колона 5, во тој случај ќе се пополнуваат само колоните  5,7 и 9 </t>
  </si>
  <si>
    <t>Архивски број</t>
  </si>
  <si>
    <t>Датум на поднесување</t>
  </si>
  <si>
    <t>В К У П Н О</t>
  </si>
  <si>
    <r>
      <rPr>
        <sz val="11"/>
        <color indexed="8"/>
        <rFont val="StobiSerif Regular"/>
        <family val="3"/>
      </rPr>
      <t xml:space="preserve">ВКУПНО  </t>
    </r>
    <r>
      <rPr>
        <sz val="10"/>
        <color indexed="8"/>
        <rFont val="StobiSerif Regular"/>
        <family val="3"/>
      </rPr>
      <t xml:space="preserve">                   (руб.9 х руб.12)</t>
    </r>
  </si>
  <si>
    <t>x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</si>
</sst>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_);_(* \(#,##0\);_(* &quot;-&quot;??_);_(@_)"/>
    <numFmt numFmtId="174" formatCode="_(* #,##0.000_);_(* \(#,##0.000\);_(* &quot;-&quot;??_);_(@_)"/>
    <numFmt numFmtId="175" formatCode="_(* #,##0_);_(* \(#,##0\);_(* &quot;-&quot;???_);_(@_)"/>
    <numFmt numFmtId="176" formatCode="0.0"/>
    <numFmt numFmtId="177" formatCode="_(* #,##0.0_);_(* \(#,##0.0\);_(* &quot;-&quot;??_);_(@_)"/>
    <numFmt numFmtId="178" formatCode="#,##0.00\ &quot;ден.&quot;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M_Times"/>
      <family val="1"/>
    </font>
    <font>
      <b/>
      <sz val="10"/>
      <name val="MAC C Swiss"/>
      <family val="2"/>
    </font>
    <font>
      <sz val="10"/>
      <name val="StobiSerif Regular"/>
      <family val="3"/>
    </font>
    <font>
      <sz val="8"/>
      <name val="StobiSerif Regular"/>
      <family val="3"/>
    </font>
    <font>
      <sz val="11"/>
      <name val="StobiSerif Regular"/>
      <family val="3"/>
    </font>
    <font>
      <sz val="9"/>
      <name val="StobiSerif Regular"/>
      <family val="3"/>
    </font>
    <font>
      <sz val="14"/>
      <name val="StobiSerif Regular"/>
      <family val="3"/>
    </font>
    <font>
      <sz val="9"/>
      <name val="Arial"/>
      <family val="0"/>
    </font>
    <font>
      <b/>
      <sz val="11"/>
      <name val="StobiSerif Regular"/>
      <family val="3"/>
    </font>
    <font>
      <sz val="10"/>
      <color indexed="8"/>
      <name val="StobiSerif Regular"/>
      <family val="3"/>
    </font>
    <font>
      <sz val="11"/>
      <color indexed="8"/>
      <name val="StobiSerif Regular"/>
      <family val="3"/>
    </font>
    <font>
      <b/>
      <sz val="9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StobiSerif Regular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173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20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9" fontId="8" fillId="0" borderId="15" xfId="0" applyNumberFormat="1" applyFont="1" applyBorder="1" applyAlignment="1">
      <alignment/>
    </xf>
    <xf numFmtId="173" fontId="6" fillId="24" borderId="16" xfId="42" applyNumberFormat="1" applyFont="1" applyFill="1" applyBorder="1" applyAlignment="1">
      <alignment horizontal="center"/>
    </xf>
    <xf numFmtId="0" fontId="6" fillId="24" borderId="17" xfId="0" applyFont="1" applyFill="1" applyBorder="1" applyAlignment="1">
      <alignment/>
    </xf>
    <xf numFmtId="173" fontId="6" fillId="24" borderId="17" xfId="42" applyNumberFormat="1" applyFont="1" applyFill="1" applyBorder="1" applyAlignment="1">
      <alignment horizontal="center"/>
    </xf>
    <xf numFmtId="173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20" borderId="1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3" fillId="0" borderId="17" xfId="0" applyFont="1" applyBorder="1" applyAlignment="1" applyProtection="1">
      <alignment horizontal="center" textRotation="90" wrapText="1"/>
      <protection/>
    </xf>
    <xf numFmtId="4" fontId="13" fillId="0" borderId="17" xfId="0" applyNumberFormat="1" applyFont="1" applyBorder="1" applyAlignment="1" applyProtection="1">
      <alignment horizontal="center" textRotation="90" wrapText="1"/>
      <protection/>
    </xf>
    <xf numFmtId="0" fontId="13" fillId="0" borderId="0" xfId="0" applyFont="1" applyAlignment="1" applyProtection="1">
      <alignment vertical="center" wrapText="1"/>
      <protection/>
    </xf>
    <xf numFmtId="3" fontId="14" fillId="0" borderId="17" xfId="0" applyNumberFormat="1" applyFont="1" applyBorder="1" applyAlignment="1" applyProtection="1">
      <alignment horizontal="center" wrapText="1"/>
      <protection/>
    </xf>
    <xf numFmtId="178" fontId="13" fillId="0" borderId="17" xfId="0" applyNumberFormat="1" applyFont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3" fontId="15" fillId="0" borderId="17" xfId="0" applyNumberFormat="1" applyFont="1" applyBorder="1" applyAlignment="1" applyProtection="1">
      <alignment horizontal="center" vertical="center" wrapText="1"/>
      <protection/>
    </xf>
    <xf numFmtId="1" fontId="15" fillId="0" borderId="17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wrapText="1"/>
      <protection/>
    </xf>
    <xf numFmtId="4" fontId="13" fillId="0" borderId="17" xfId="0" applyNumberFormat="1" applyFont="1" applyBorder="1" applyAlignment="1" applyProtection="1">
      <alignment wrapText="1"/>
      <protection/>
    </xf>
    <xf numFmtId="3" fontId="13" fillId="0" borderId="17" xfId="0" applyNumberFormat="1" applyFont="1" applyBorder="1" applyAlignment="1" applyProtection="1">
      <alignment horizontal="center" wrapText="1"/>
      <protection/>
    </xf>
    <xf numFmtId="3" fontId="13" fillId="0" borderId="17" xfId="42" applyNumberFormat="1" applyFont="1" applyBorder="1" applyAlignment="1" applyProtection="1">
      <alignment horizontal="center" wrapText="1"/>
      <protection/>
    </xf>
    <xf numFmtId="3" fontId="13" fillId="20" borderId="17" xfId="42" applyNumberFormat="1" applyFont="1" applyFill="1" applyBorder="1" applyAlignment="1" applyProtection="1">
      <alignment horizontal="center" wrapText="1"/>
      <protection/>
    </xf>
    <xf numFmtId="3" fontId="13" fillId="0" borderId="17" xfId="0" applyNumberFormat="1" applyFont="1" applyBorder="1" applyAlignment="1" applyProtection="1">
      <alignment wrapText="1"/>
      <protection/>
    </xf>
    <xf numFmtId="4" fontId="13" fillId="20" borderId="17" xfId="0" applyNumberFormat="1" applyFont="1" applyFill="1" applyBorder="1" applyAlignment="1" applyProtection="1">
      <alignment wrapText="1"/>
      <protection/>
    </xf>
    <xf numFmtId="2" fontId="13" fillId="20" borderId="17" xfId="0" applyNumberFormat="1" applyFont="1" applyFill="1" applyBorder="1" applyAlignment="1" applyProtection="1">
      <alignment wrapText="1"/>
      <protection/>
    </xf>
    <xf numFmtId="4" fontId="13" fillId="20" borderId="17" xfId="42" applyNumberFormat="1" applyFont="1" applyFill="1" applyBorder="1" applyAlignment="1" applyProtection="1">
      <alignment horizontal="right" wrapText="1"/>
      <protection/>
    </xf>
    <xf numFmtId="0" fontId="13" fillId="0" borderId="0" xfId="0" applyFont="1" applyAlignment="1" applyProtection="1">
      <alignment wrapText="1"/>
      <protection/>
    </xf>
    <xf numFmtId="4" fontId="13" fillId="0" borderId="0" xfId="0" applyNumberFormat="1" applyFont="1" applyAlignment="1" applyProtection="1">
      <alignment wrapText="1"/>
      <protection/>
    </xf>
    <xf numFmtId="3" fontId="13" fillId="0" borderId="0" xfId="0" applyNumberFormat="1" applyFont="1" applyAlignment="1" applyProtection="1">
      <alignment horizontal="center" wrapText="1"/>
      <protection/>
    </xf>
    <xf numFmtId="3" fontId="13" fillId="0" borderId="0" xfId="0" applyNumberFormat="1" applyFont="1" applyAlignment="1" applyProtection="1">
      <alignment wrapText="1"/>
      <protection/>
    </xf>
    <xf numFmtId="178" fontId="13" fillId="0" borderId="20" xfId="0" applyNumberFormat="1" applyFont="1" applyBorder="1" applyAlignment="1" applyProtection="1">
      <alignment horizontal="right" wrapText="1"/>
      <protection/>
    </xf>
    <xf numFmtId="178" fontId="13" fillId="0" borderId="22" xfId="0" applyNumberFormat="1" applyFont="1" applyBorder="1" applyAlignment="1" applyProtection="1">
      <alignment horizontal="right" wrapText="1"/>
      <protection/>
    </xf>
    <xf numFmtId="178" fontId="13" fillId="0" borderId="0" xfId="0" applyNumberFormat="1" applyFont="1" applyAlignment="1" applyProtection="1">
      <alignment horizontal="right" wrapText="1"/>
      <protection/>
    </xf>
    <xf numFmtId="0" fontId="9" fillId="0" borderId="0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6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20" borderId="16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3" fontId="6" fillId="0" borderId="16" xfId="42" applyNumberFormat="1" applyFont="1" applyBorder="1" applyAlignment="1">
      <alignment horizontal="center"/>
    </xf>
    <xf numFmtId="171" fontId="6" fillId="0" borderId="16" xfId="0" applyNumberFormat="1" applyFont="1" applyBorder="1" applyAlignment="1">
      <alignment horizontal="center"/>
    </xf>
    <xf numFmtId="173" fontId="8" fillId="0" borderId="14" xfId="0" applyNumberFormat="1" applyFont="1" applyBorder="1" applyAlignment="1">
      <alignment/>
    </xf>
    <xf numFmtId="173" fontId="6" fillId="20" borderId="27" xfId="0" applyNumberFormat="1" applyFont="1" applyFill="1" applyBorder="1" applyAlignment="1">
      <alignment/>
    </xf>
    <xf numFmtId="3" fontId="33" fillId="0" borderId="0" xfId="0" applyNumberFormat="1" applyFont="1" applyAlignment="1" applyProtection="1">
      <alignment wrapText="1"/>
      <protection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24" borderId="17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/>
    </xf>
    <xf numFmtId="173" fontId="6" fillId="20" borderId="30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4" borderId="17" xfId="42" applyNumberFormat="1" applyFont="1" applyFill="1" applyBorder="1" applyAlignment="1">
      <alignment horizontal="center" vertical="center" wrapText="1"/>
    </xf>
    <xf numFmtId="3" fontId="6" fillId="20" borderId="33" xfId="0" applyNumberFormat="1" applyFont="1" applyFill="1" applyBorder="1" applyAlignment="1">
      <alignment horizontal="center"/>
    </xf>
    <xf numFmtId="3" fontId="6" fillId="2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24" borderId="16" xfId="42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6" fillId="24" borderId="18" xfId="42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20" borderId="34" xfId="0" applyNumberFormat="1" applyFont="1" applyFill="1" applyBorder="1" applyAlignment="1">
      <alignment horizontal="center"/>
    </xf>
    <xf numFmtId="3" fontId="6" fillId="20" borderId="35" xfId="0" applyNumberFormat="1" applyFont="1" applyFill="1" applyBorder="1" applyAlignment="1">
      <alignment horizontal="center"/>
    </xf>
    <xf numFmtId="3" fontId="6" fillId="20" borderId="36" xfId="0" applyNumberFormat="1" applyFont="1" applyFill="1" applyBorder="1" applyAlignment="1">
      <alignment horizontal="center"/>
    </xf>
    <xf numFmtId="0" fontId="6" fillId="20" borderId="28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37" xfId="0" applyFont="1" applyFill="1" applyBorder="1" applyAlignment="1">
      <alignment horizontal="center" vertical="center" wrapText="1"/>
    </xf>
    <xf numFmtId="0" fontId="7" fillId="20" borderId="38" xfId="0" applyFont="1" applyFill="1" applyBorder="1" applyAlignment="1">
      <alignment horizontal="center" vertical="center" wrapText="1"/>
    </xf>
    <xf numFmtId="0" fontId="7" fillId="20" borderId="39" xfId="0" applyFont="1" applyFill="1" applyBorder="1" applyAlignment="1">
      <alignment horizontal="center" vertical="center" wrapText="1"/>
    </xf>
    <xf numFmtId="0" fontId="7" fillId="20" borderId="40" xfId="0" applyFont="1" applyFill="1" applyBorder="1" applyAlignment="1">
      <alignment horizontal="center" vertical="center" wrapText="1"/>
    </xf>
    <xf numFmtId="0" fontId="7" fillId="20" borderId="41" xfId="0" applyFont="1" applyFill="1" applyBorder="1" applyAlignment="1">
      <alignment horizontal="center" vertical="center" wrapText="1"/>
    </xf>
    <xf numFmtId="0" fontId="7" fillId="20" borderId="42" xfId="0" applyFont="1" applyFill="1" applyBorder="1" applyAlignment="1">
      <alignment horizontal="center" vertical="center" wrapText="1"/>
    </xf>
    <xf numFmtId="0" fontId="7" fillId="20" borderId="43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7" fillId="20" borderId="44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45" xfId="0" applyFont="1" applyFill="1" applyBorder="1" applyAlignment="1">
      <alignment horizontal="center" vertical="center" wrapText="1"/>
    </xf>
    <xf numFmtId="0" fontId="7" fillId="20" borderId="29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20" borderId="4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6" fillId="20" borderId="46" xfId="0" applyFont="1" applyFill="1" applyBorder="1" applyAlignment="1">
      <alignment horizontal="center" vertical="center" wrapText="1"/>
    </xf>
    <xf numFmtId="0" fontId="6" fillId="20" borderId="47" xfId="0" applyFont="1" applyFill="1" applyBorder="1" applyAlignment="1">
      <alignment horizontal="center" vertical="center" wrapText="1"/>
    </xf>
    <xf numFmtId="0" fontId="6" fillId="20" borderId="48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0" fontId="4" fillId="20" borderId="49" xfId="0" applyFont="1" applyFill="1" applyBorder="1" applyAlignment="1">
      <alignment horizontal="left"/>
    </xf>
    <xf numFmtId="0" fontId="4" fillId="20" borderId="50" xfId="0" applyFont="1" applyFill="1" applyBorder="1" applyAlignment="1">
      <alignment horizontal="left"/>
    </xf>
    <xf numFmtId="0" fontId="4" fillId="20" borderId="5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" fontId="9" fillId="20" borderId="16" xfId="0" applyNumberFormat="1" applyFont="1" applyFill="1" applyBorder="1" applyAlignment="1">
      <alignment horizontal="left"/>
    </xf>
    <xf numFmtId="0" fontId="9" fillId="20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5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6" fillId="20" borderId="43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20" borderId="53" xfId="0" applyFont="1" applyFill="1" applyBorder="1" applyAlignment="1">
      <alignment horizontal="center"/>
    </xf>
    <xf numFmtId="0" fontId="8" fillId="20" borderId="54" xfId="0" applyFont="1" applyFill="1" applyBorder="1" applyAlignment="1">
      <alignment horizontal="center"/>
    </xf>
    <xf numFmtId="0" fontId="6" fillId="20" borderId="55" xfId="0" applyFont="1" applyFill="1" applyBorder="1" applyAlignment="1">
      <alignment horizontal="center" vertical="center"/>
    </xf>
    <xf numFmtId="0" fontId="6" fillId="20" borderId="56" xfId="0" applyFont="1" applyFill="1" applyBorder="1" applyAlignment="1">
      <alignment horizontal="center" vertical="center"/>
    </xf>
    <xf numFmtId="0" fontId="9" fillId="20" borderId="17" xfId="0" applyFont="1" applyFill="1" applyBorder="1" applyAlignment="1">
      <alignment horizontal="center" wrapText="1"/>
    </xf>
    <xf numFmtId="0" fontId="8" fillId="20" borderId="31" xfId="0" applyFont="1" applyFill="1" applyBorder="1" applyAlignment="1">
      <alignment horizontal="center"/>
    </xf>
    <xf numFmtId="0" fontId="8" fillId="20" borderId="32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3" fontId="13" fillId="0" borderId="17" xfId="0" applyNumberFormat="1" applyFont="1" applyBorder="1" applyAlignment="1" applyProtection="1">
      <alignment horizontal="center" textRotation="90" wrapText="1"/>
      <protection/>
    </xf>
    <xf numFmtId="0" fontId="13" fillId="0" borderId="57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horizontal="right" wrapText="1"/>
      <protection/>
    </xf>
    <xf numFmtId="0" fontId="33" fillId="0" borderId="0" xfId="0" applyFont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textRotation="90" wrapText="1"/>
      <protection/>
    </xf>
    <xf numFmtId="4" fontId="13" fillId="0" borderId="17" xfId="0" applyNumberFormat="1" applyFont="1" applyBorder="1" applyAlignment="1" applyProtection="1">
      <alignment horizontal="center" textRotation="90" wrapText="1"/>
      <protection/>
    </xf>
    <xf numFmtId="3" fontId="14" fillId="0" borderId="1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219075</xdr:rowOff>
    </xdr:from>
    <xdr:to>
      <xdr:col>1</xdr:col>
      <xdr:colOff>742950</xdr:colOff>
      <xdr:row>5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2425"/>
          <a:ext cx="7620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4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5.57421875" style="0" customWidth="1"/>
    <col min="2" max="2" width="34.8515625" style="0" customWidth="1"/>
    <col min="3" max="3" width="17.00390625" style="0" customWidth="1"/>
    <col min="4" max="4" width="10.8515625" style="0" customWidth="1"/>
    <col min="5" max="5" width="15.8515625" style="0" customWidth="1"/>
    <col min="6" max="6" width="16.8515625" style="0" customWidth="1"/>
    <col min="7" max="7" width="8.7109375" style="0" hidden="1" customWidth="1"/>
    <col min="8" max="8" width="22.140625" style="0" hidden="1" customWidth="1"/>
    <col min="9" max="9" width="14.57421875" style="0" hidden="1" customWidth="1"/>
    <col min="10" max="10" width="6.8515625" style="0" customWidth="1"/>
    <col min="11" max="11" width="6.7109375" style="0" customWidth="1"/>
    <col min="12" max="12" width="6.8515625" style="0" customWidth="1"/>
    <col min="13" max="14" width="7.00390625" style="0" customWidth="1"/>
    <col min="15" max="15" width="6.57421875" style="0" customWidth="1"/>
    <col min="16" max="16" width="9.421875" style="0" customWidth="1"/>
    <col min="17" max="17" width="0" style="0" hidden="1" customWidth="1"/>
    <col min="18" max="21" width="9.140625" style="0" hidden="1" customWidth="1"/>
    <col min="22" max="22" width="0" style="0" hidden="1" customWidth="1"/>
  </cols>
  <sheetData>
    <row r="1" spans="1:15" ht="10.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ht="18" customHeight="1">
      <c r="A2" s="136"/>
      <c r="B2" s="126" t="s">
        <v>5</v>
      </c>
      <c r="C2" s="126"/>
      <c r="D2" s="127"/>
      <c r="E2" s="128"/>
      <c r="F2" s="18"/>
      <c r="G2" s="18"/>
      <c r="H2" s="49" t="s">
        <v>9</v>
      </c>
      <c r="I2" s="49"/>
      <c r="J2" s="18" t="s">
        <v>44</v>
      </c>
      <c r="K2" s="50"/>
      <c r="L2" s="50"/>
      <c r="M2" s="137"/>
      <c r="N2" s="138"/>
      <c r="O2" s="52"/>
    </row>
    <row r="3" spans="1:15" ht="15" customHeight="1">
      <c r="A3" s="136"/>
      <c r="B3" s="129" t="s">
        <v>6</v>
      </c>
      <c r="C3" s="129"/>
      <c r="D3" s="48"/>
      <c r="E3" s="48"/>
      <c r="F3" s="18"/>
      <c r="G3" s="18"/>
      <c r="H3" s="19" t="s">
        <v>10</v>
      </c>
      <c r="I3" s="19"/>
      <c r="J3" s="18" t="s">
        <v>45</v>
      </c>
      <c r="K3" s="50"/>
      <c r="L3" s="51"/>
      <c r="M3" s="142"/>
      <c r="N3" s="143"/>
      <c r="O3" s="52"/>
    </row>
    <row r="4" spans="1:17" ht="14.25" customHeight="1">
      <c r="A4" s="136"/>
      <c r="B4" s="129"/>
      <c r="C4" s="129"/>
      <c r="D4" s="141"/>
      <c r="E4" s="141"/>
      <c r="F4" s="18"/>
      <c r="G4" s="18"/>
      <c r="H4" s="19" t="s">
        <v>11</v>
      </c>
      <c r="I4" s="19"/>
      <c r="J4" s="18" t="s">
        <v>11</v>
      </c>
      <c r="K4" s="18"/>
      <c r="L4" s="51"/>
      <c r="M4" s="142"/>
      <c r="N4" s="143"/>
      <c r="O4" s="53"/>
      <c r="Q4" t="s">
        <v>4</v>
      </c>
    </row>
    <row r="5" spans="1:15" ht="15.75" customHeight="1" thickBot="1">
      <c r="A5" s="136"/>
      <c r="B5" s="18"/>
      <c r="C5" s="18"/>
      <c r="D5" s="144"/>
      <c r="E5" s="144"/>
      <c r="F5" s="18"/>
      <c r="G5" s="18"/>
      <c r="H5" s="20" t="s">
        <v>12</v>
      </c>
      <c r="I5" s="20"/>
      <c r="J5" s="60"/>
      <c r="K5" s="60"/>
      <c r="L5" s="61" t="s">
        <v>12</v>
      </c>
      <c r="M5" s="60"/>
      <c r="N5" s="62"/>
      <c r="O5" s="52"/>
    </row>
    <row r="6" spans="1:15" ht="13.5" customHeight="1">
      <c r="A6" s="1"/>
      <c r="B6" s="18"/>
      <c r="C6" s="18"/>
      <c r="D6" s="18"/>
      <c r="E6" s="18"/>
      <c r="F6" s="18"/>
      <c r="G6" s="18"/>
      <c r="H6" s="54" t="s">
        <v>13</v>
      </c>
      <c r="I6" s="54"/>
      <c r="J6" s="60"/>
      <c r="K6" s="60"/>
      <c r="L6" s="61" t="s">
        <v>13</v>
      </c>
      <c r="M6" s="60"/>
      <c r="N6" s="63"/>
      <c r="O6" s="52"/>
    </row>
    <row r="7" spans="1:15" s="5" customFormat="1" ht="18.75" customHeight="1">
      <c r="A7" s="55"/>
      <c r="B7" s="125" t="s">
        <v>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4"/>
    </row>
    <row r="8" spans="1:15" s="5" customFormat="1" ht="18" customHeight="1" thickBot="1">
      <c r="A8" s="56"/>
      <c r="B8" s="132" t="s">
        <v>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</row>
    <row r="9" spans="1:15" s="5" customFormat="1" ht="6.75" customHeight="1" thickBot="1">
      <c r="A9" s="57"/>
      <c r="B9" s="57"/>
      <c r="C9" s="58"/>
      <c r="D9" s="58"/>
      <c r="E9" s="58"/>
      <c r="F9" s="58"/>
      <c r="G9" s="58"/>
      <c r="H9" s="58"/>
      <c r="I9" s="58"/>
      <c r="J9" s="59"/>
      <c r="K9" s="59"/>
      <c r="L9" s="59"/>
      <c r="M9" s="59"/>
      <c r="N9" s="59"/>
      <c r="O9" s="59"/>
    </row>
    <row r="10" spans="1:15" s="5" customFormat="1" ht="13.5" customHeight="1">
      <c r="A10" s="134" t="s">
        <v>14</v>
      </c>
      <c r="B10" s="139" t="s">
        <v>15</v>
      </c>
      <c r="C10" s="108" t="s">
        <v>21</v>
      </c>
      <c r="D10" s="110"/>
      <c r="E10" s="130" t="s">
        <v>16</v>
      </c>
      <c r="F10" s="117" t="s">
        <v>17</v>
      </c>
      <c r="G10" s="115" t="s">
        <v>18</v>
      </c>
      <c r="H10" s="117" t="s">
        <v>19</v>
      </c>
      <c r="I10" s="119" t="s">
        <v>20</v>
      </c>
      <c r="J10" s="102" t="s">
        <v>1</v>
      </c>
      <c r="K10" s="103"/>
      <c r="L10" s="104"/>
      <c r="M10" s="108" t="s">
        <v>2</v>
      </c>
      <c r="N10" s="109"/>
      <c r="O10" s="110"/>
    </row>
    <row r="11" spans="1:15" s="5" customFormat="1" ht="63" customHeight="1" thickBot="1">
      <c r="A11" s="135"/>
      <c r="B11" s="140"/>
      <c r="C11" s="111"/>
      <c r="D11" s="113"/>
      <c r="E11" s="131"/>
      <c r="F11" s="118"/>
      <c r="G11" s="116"/>
      <c r="H11" s="118"/>
      <c r="I11" s="120"/>
      <c r="J11" s="105"/>
      <c r="K11" s="106"/>
      <c r="L11" s="107"/>
      <c r="M11" s="111"/>
      <c r="N11" s="112"/>
      <c r="O11" s="113"/>
    </row>
    <row r="12" spans="1:15" s="5" customFormat="1" ht="15" customHeight="1" thickBot="1">
      <c r="A12" s="6">
        <v>1</v>
      </c>
      <c r="B12" s="17">
        <v>2</v>
      </c>
      <c r="C12" s="97">
        <v>3</v>
      </c>
      <c r="D12" s="98"/>
      <c r="E12" s="7">
        <v>4</v>
      </c>
      <c r="F12" s="7">
        <v>5</v>
      </c>
      <c r="G12" s="7"/>
      <c r="H12" s="7">
        <v>8</v>
      </c>
      <c r="I12" s="7">
        <v>6</v>
      </c>
      <c r="J12" s="99">
        <v>6</v>
      </c>
      <c r="K12" s="100"/>
      <c r="L12" s="101"/>
      <c r="M12" s="100">
        <v>7</v>
      </c>
      <c r="N12" s="100"/>
      <c r="O12" s="114"/>
    </row>
    <row r="13" spans="1:21" s="5" customFormat="1" ht="15" customHeight="1">
      <c r="A13" s="64">
        <v>1</v>
      </c>
      <c r="C13" s="90"/>
      <c r="D13" s="90"/>
      <c r="E13" s="71"/>
      <c r="F13" s="66"/>
      <c r="G13" s="67"/>
      <c r="H13" s="66"/>
      <c r="I13" s="66"/>
      <c r="J13" s="89"/>
      <c r="K13" s="89"/>
      <c r="L13" s="89"/>
      <c r="M13" s="121"/>
      <c r="N13" s="121"/>
      <c r="O13" s="121"/>
      <c r="R13" s="5">
        <v>10</v>
      </c>
      <c r="S13" s="74">
        <v>20</v>
      </c>
      <c r="T13" s="5">
        <v>50000</v>
      </c>
      <c r="U13" s="5" t="s">
        <v>48</v>
      </c>
    </row>
    <row r="14" spans="1:20" s="5" customFormat="1" ht="15" customHeight="1">
      <c r="A14" s="65">
        <v>2</v>
      </c>
      <c r="B14" s="13"/>
      <c r="C14" s="86"/>
      <c r="D14" s="86"/>
      <c r="E14" s="72"/>
      <c r="F14" s="66"/>
      <c r="G14" s="67"/>
      <c r="H14" s="66"/>
      <c r="I14" s="66"/>
      <c r="J14" s="91"/>
      <c r="K14" s="91"/>
      <c r="L14" s="91"/>
      <c r="M14" s="80"/>
      <c r="N14" s="81"/>
      <c r="O14" s="82"/>
      <c r="R14" s="5">
        <v>19</v>
      </c>
      <c r="S14" s="74">
        <v>21</v>
      </c>
      <c r="T14" s="5">
        <v>100000</v>
      </c>
    </row>
    <row r="15" spans="1:20" s="5" customFormat="1" ht="15" customHeight="1">
      <c r="A15" s="64">
        <v>3</v>
      </c>
      <c r="B15" s="13"/>
      <c r="C15" s="86"/>
      <c r="D15" s="86"/>
      <c r="E15" s="72"/>
      <c r="F15" s="66"/>
      <c r="G15" s="67"/>
      <c r="H15" s="66"/>
      <c r="I15" s="66"/>
      <c r="J15" s="91"/>
      <c r="K15" s="91"/>
      <c r="L15" s="91"/>
      <c r="M15" s="93"/>
      <c r="N15" s="93"/>
      <c r="O15" s="93"/>
      <c r="R15" s="5">
        <v>20</v>
      </c>
      <c r="S15" s="74">
        <v>22</v>
      </c>
      <c r="T15" s="5">
        <v>150000</v>
      </c>
    </row>
    <row r="16" spans="1:20" s="5" customFormat="1" ht="15" customHeight="1">
      <c r="A16" s="65">
        <v>4</v>
      </c>
      <c r="B16" s="13"/>
      <c r="C16" s="86"/>
      <c r="D16" s="86"/>
      <c r="E16" s="72"/>
      <c r="F16" s="66"/>
      <c r="G16" s="67"/>
      <c r="H16" s="66"/>
      <c r="I16" s="66"/>
      <c r="J16" s="91"/>
      <c r="K16" s="91"/>
      <c r="L16" s="91"/>
      <c r="M16" s="93"/>
      <c r="N16" s="93"/>
      <c r="O16" s="93"/>
      <c r="S16" s="74">
        <v>23</v>
      </c>
      <c r="T16" s="5">
        <f aca="true" t="shared" si="0" ref="T16:T47">T15+50000</f>
        <v>200000</v>
      </c>
    </row>
    <row r="17" spans="1:20" s="5" customFormat="1" ht="15" customHeight="1">
      <c r="A17" s="64">
        <v>5</v>
      </c>
      <c r="B17" s="13"/>
      <c r="C17" s="86"/>
      <c r="D17" s="86"/>
      <c r="E17" s="72"/>
      <c r="F17" s="66"/>
      <c r="G17" s="67"/>
      <c r="H17" s="66"/>
      <c r="I17" s="15"/>
      <c r="J17" s="91"/>
      <c r="K17" s="91"/>
      <c r="L17" s="91"/>
      <c r="M17" s="93"/>
      <c r="N17" s="93"/>
      <c r="O17" s="93"/>
      <c r="S17" s="74">
        <v>24</v>
      </c>
      <c r="T17" s="5">
        <f t="shared" si="0"/>
        <v>250000</v>
      </c>
    </row>
    <row r="18" spans="1:20" s="5" customFormat="1" ht="15" customHeight="1">
      <c r="A18" s="65">
        <v>6</v>
      </c>
      <c r="B18" s="13"/>
      <c r="C18" s="86"/>
      <c r="D18" s="86"/>
      <c r="E18" s="72"/>
      <c r="F18" s="66"/>
      <c r="G18" s="67">
        <f>TABELA!L9</f>
        <v>0</v>
      </c>
      <c r="H18" s="66">
        <f>TABELA!M9</f>
        <v>0</v>
      </c>
      <c r="I18" s="15">
        <f aca="true" t="shared" si="1" ref="I18:I32">F18*0.18</f>
        <v>0</v>
      </c>
      <c r="J18" s="91"/>
      <c r="K18" s="91"/>
      <c r="L18" s="91"/>
      <c r="M18" s="93"/>
      <c r="N18" s="93"/>
      <c r="O18" s="93"/>
      <c r="S18" s="74">
        <v>25</v>
      </c>
      <c r="T18" s="5">
        <f t="shared" si="0"/>
        <v>300000</v>
      </c>
    </row>
    <row r="19" spans="1:20" s="5" customFormat="1" ht="15" customHeight="1">
      <c r="A19" s="64">
        <v>7</v>
      </c>
      <c r="B19" s="13"/>
      <c r="C19" s="86"/>
      <c r="D19" s="86"/>
      <c r="E19" s="72"/>
      <c r="F19" s="66"/>
      <c r="G19" s="67">
        <f>TABELA!L10</f>
        <v>0</v>
      </c>
      <c r="H19" s="66">
        <f>TABELA!M10</f>
        <v>0</v>
      </c>
      <c r="I19" s="15">
        <f t="shared" si="1"/>
        <v>0</v>
      </c>
      <c r="J19" s="91"/>
      <c r="K19" s="91"/>
      <c r="L19" s="91"/>
      <c r="M19" s="93"/>
      <c r="N19" s="93"/>
      <c r="O19" s="93"/>
      <c r="S19" s="74">
        <v>26</v>
      </c>
      <c r="T19" s="5">
        <f t="shared" si="0"/>
        <v>350000</v>
      </c>
    </row>
    <row r="20" spans="1:20" s="5" customFormat="1" ht="15" customHeight="1">
      <c r="A20" s="65">
        <v>8</v>
      </c>
      <c r="B20" s="13"/>
      <c r="C20" s="86"/>
      <c r="D20" s="86"/>
      <c r="E20" s="72"/>
      <c r="F20" s="66"/>
      <c r="G20" s="67">
        <f>TABELA!L11</f>
        <v>0</v>
      </c>
      <c r="H20" s="66">
        <f>TABELA!M11</f>
        <v>0</v>
      </c>
      <c r="I20" s="15">
        <f t="shared" si="1"/>
        <v>0</v>
      </c>
      <c r="J20" s="91"/>
      <c r="K20" s="91"/>
      <c r="L20" s="91"/>
      <c r="M20" s="93"/>
      <c r="N20" s="93"/>
      <c r="O20" s="93"/>
      <c r="S20" s="74">
        <v>27</v>
      </c>
      <c r="T20" s="5">
        <f t="shared" si="0"/>
        <v>400000</v>
      </c>
    </row>
    <row r="21" spans="1:20" s="5" customFormat="1" ht="15" customHeight="1">
      <c r="A21" s="64">
        <v>9</v>
      </c>
      <c r="B21" s="13"/>
      <c r="C21" s="86"/>
      <c r="D21" s="86"/>
      <c r="E21" s="72"/>
      <c r="F21" s="66"/>
      <c r="G21" s="67">
        <f>TABELA!L12</f>
        <v>0</v>
      </c>
      <c r="H21" s="66">
        <f>TABELA!M12</f>
        <v>0</v>
      </c>
      <c r="I21" s="15">
        <f t="shared" si="1"/>
        <v>0</v>
      </c>
      <c r="J21" s="91"/>
      <c r="K21" s="91"/>
      <c r="L21" s="91"/>
      <c r="M21" s="93"/>
      <c r="N21" s="93"/>
      <c r="O21" s="93"/>
      <c r="S21" s="74">
        <v>28</v>
      </c>
      <c r="T21" s="5">
        <f t="shared" si="0"/>
        <v>450000</v>
      </c>
    </row>
    <row r="22" spans="1:20" s="5" customFormat="1" ht="15" customHeight="1">
      <c r="A22" s="65">
        <v>10</v>
      </c>
      <c r="B22" s="13"/>
      <c r="C22" s="86"/>
      <c r="D22" s="86"/>
      <c r="E22" s="72"/>
      <c r="F22" s="66"/>
      <c r="G22" s="67">
        <f>TABELA!L13</f>
        <v>0</v>
      </c>
      <c r="H22" s="66">
        <f>TABELA!M13</f>
        <v>0</v>
      </c>
      <c r="I22" s="15">
        <f t="shared" si="1"/>
        <v>0</v>
      </c>
      <c r="J22" s="91"/>
      <c r="K22" s="91"/>
      <c r="L22" s="91"/>
      <c r="M22" s="93"/>
      <c r="N22" s="93"/>
      <c r="O22" s="93"/>
      <c r="S22" s="74">
        <v>29</v>
      </c>
      <c r="T22" s="5">
        <f t="shared" si="0"/>
        <v>500000</v>
      </c>
    </row>
    <row r="23" spans="1:20" s="5" customFormat="1" ht="15" customHeight="1">
      <c r="A23" s="64">
        <v>11</v>
      </c>
      <c r="B23" s="13"/>
      <c r="C23" s="86"/>
      <c r="D23" s="86"/>
      <c r="E23" s="72"/>
      <c r="F23" s="66"/>
      <c r="G23" s="67">
        <f>TABELA!L14</f>
        <v>0</v>
      </c>
      <c r="H23" s="66">
        <f>TABELA!M14</f>
        <v>0</v>
      </c>
      <c r="I23" s="15">
        <f t="shared" si="1"/>
        <v>0</v>
      </c>
      <c r="J23" s="91"/>
      <c r="K23" s="91"/>
      <c r="L23" s="91"/>
      <c r="M23" s="93"/>
      <c r="N23" s="93"/>
      <c r="O23" s="93"/>
      <c r="S23" s="74">
        <v>30</v>
      </c>
      <c r="T23" s="5">
        <f t="shared" si="0"/>
        <v>550000</v>
      </c>
    </row>
    <row r="24" spans="1:20" s="5" customFormat="1" ht="15" customHeight="1">
      <c r="A24" s="65">
        <v>12</v>
      </c>
      <c r="B24" s="13"/>
      <c r="C24" s="86"/>
      <c r="D24" s="86"/>
      <c r="E24" s="73"/>
      <c r="F24" s="12"/>
      <c r="G24" s="67">
        <f>TABELA!L15</f>
        <v>0</v>
      </c>
      <c r="H24" s="66">
        <f>TABELA!M15</f>
        <v>0</v>
      </c>
      <c r="I24" s="14">
        <f t="shared" si="1"/>
        <v>0</v>
      </c>
      <c r="J24" s="91"/>
      <c r="K24" s="91"/>
      <c r="L24" s="91"/>
      <c r="M24" s="93"/>
      <c r="N24" s="93"/>
      <c r="O24" s="93"/>
      <c r="S24" s="74">
        <v>31</v>
      </c>
      <c r="T24" s="5">
        <f t="shared" si="0"/>
        <v>600000</v>
      </c>
    </row>
    <row r="25" spans="1:20" s="5" customFormat="1" ht="15" customHeight="1">
      <c r="A25" s="64">
        <v>13</v>
      </c>
      <c r="B25" s="13"/>
      <c r="C25" s="86"/>
      <c r="D25" s="86"/>
      <c r="E25" s="72"/>
      <c r="F25" s="66"/>
      <c r="G25" s="67">
        <f>TABELA!L16</f>
        <v>0</v>
      </c>
      <c r="H25" s="66">
        <f>TABELA!M16</f>
        <v>0</v>
      </c>
      <c r="I25" s="15">
        <f t="shared" si="1"/>
        <v>0</v>
      </c>
      <c r="J25" s="91"/>
      <c r="K25" s="91"/>
      <c r="L25" s="91"/>
      <c r="M25" s="93"/>
      <c r="N25" s="93"/>
      <c r="O25" s="93"/>
      <c r="S25" s="74">
        <v>32</v>
      </c>
      <c r="T25" s="5">
        <f t="shared" si="0"/>
        <v>650000</v>
      </c>
    </row>
    <row r="26" spans="1:20" s="5" customFormat="1" ht="15" customHeight="1">
      <c r="A26" s="65">
        <v>14</v>
      </c>
      <c r="B26" s="13"/>
      <c r="C26" s="86"/>
      <c r="D26" s="86"/>
      <c r="E26" s="72"/>
      <c r="F26" s="66"/>
      <c r="G26" s="67">
        <f>TABELA!L17</f>
        <v>0</v>
      </c>
      <c r="H26" s="66">
        <f>TABELA!M17</f>
        <v>0</v>
      </c>
      <c r="I26" s="15">
        <f t="shared" si="1"/>
        <v>0</v>
      </c>
      <c r="J26" s="91"/>
      <c r="K26" s="91"/>
      <c r="L26" s="91"/>
      <c r="M26" s="93"/>
      <c r="N26" s="93"/>
      <c r="O26" s="93"/>
      <c r="S26" s="74">
        <v>33</v>
      </c>
      <c r="T26" s="5">
        <f t="shared" si="0"/>
        <v>700000</v>
      </c>
    </row>
    <row r="27" spans="1:20" s="5" customFormat="1" ht="15" customHeight="1">
      <c r="A27" s="64">
        <v>15</v>
      </c>
      <c r="B27" s="13"/>
      <c r="C27" s="86"/>
      <c r="D27" s="86"/>
      <c r="E27" s="72"/>
      <c r="F27" s="66"/>
      <c r="G27" s="67">
        <f>TABELA!L18</f>
        <v>0</v>
      </c>
      <c r="H27" s="66">
        <f>TABELA!M18</f>
        <v>0</v>
      </c>
      <c r="I27" s="15">
        <f t="shared" si="1"/>
        <v>0</v>
      </c>
      <c r="J27" s="91"/>
      <c r="K27" s="91"/>
      <c r="L27" s="91"/>
      <c r="M27" s="93"/>
      <c r="N27" s="93"/>
      <c r="O27" s="93"/>
      <c r="S27" s="74">
        <v>34</v>
      </c>
      <c r="T27" s="5">
        <f t="shared" si="0"/>
        <v>750000</v>
      </c>
    </row>
    <row r="28" spans="1:20" s="5" customFormat="1" ht="15" customHeight="1">
      <c r="A28" s="65">
        <v>16</v>
      </c>
      <c r="B28" s="13"/>
      <c r="C28" s="86"/>
      <c r="D28" s="86"/>
      <c r="E28" s="72"/>
      <c r="F28" s="66"/>
      <c r="G28" s="67">
        <f>TABELA!L19</f>
        <v>0</v>
      </c>
      <c r="H28" s="66">
        <f>TABELA!M19</f>
        <v>0</v>
      </c>
      <c r="I28" s="15">
        <f t="shared" si="1"/>
        <v>0</v>
      </c>
      <c r="J28" s="91"/>
      <c r="K28" s="91"/>
      <c r="L28" s="91"/>
      <c r="M28" s="93"/>
      <c r="N28" s="93"/>
      <c r="O28" s="93"/>
      <c r="S28" s="74">
        <v>35</v>
      </c>
      <c r="T28" s="5">
        <f t="shared" si="0"/>
        <v>800000</v>
      </c>
    </row>
    <row r="29" spans="1:20" s="5" customFormat="1" ht="15" customHeight="1">
      <c r="A29" s="64">
        <v>17</v>
      </c>
      <c r="B29" s="13"/>
      <c r="C29" s="86"/>
      <c r="D29" s="86"/>
      <c r="E29" s="72"/>
      <c r="F29" s="66"/>
      <c r="G29" s="67">
        <f>TABELA!L20</f>
        <v>0</v>
      </c>
      <c r="H29" s="66">
        <f>TABELA!M20</f>
        <v>0</v>
      </c>
      <c r="I29" s="15">
        <f t="shared" si="1"/>
        <v>0</v>
      </c>
      <c r="J29" s="91"/>
      <c r="K29" s="91"/>
      <c r="L29" s="91"/>
      <c r="M29" s="93"/>
      <c r="N29" s="93"/>
      <c r="O29" s="93"/>
      <c r="S29" s="74">
        <v>36</v>
      </c>
      <c r="T29" s="5">
        <f t="shared" si="0"/>
        <v>850000</v>
      </c>
    </row>
    <row r="30" spans="1:20" s="5" customFormat="1" ht="15" customHeight="1">
      <c r="A30" s="65">
        <v>18</v>
      </c>
      <c r="B30" s="13"/>
      <c r="C30" s="86"/>
      <c r="D30" s="86"/>
      <c r="E30" s="72"/>
      <c r="F30" s="66"/>
      <c r="G30" s="67">
        <f>TABELA!L21</f>
        <v>0</v>
      </c>
      <c r="H30" s="66">
        <f>TABELA!M21</f>
        <v>0</v>
      </c>
      <c r="I30" s="15">
        <f t="shared" si="1"/>
        <v>0</v>
      </c>
      <c r="J30" s="91"/>
      <c r="K30" s="91"/>
      <c r="L30" s="91"/>
      <c r="M30" s="93"/>
      <c r="N30" s="93"/>
      <c r="O30" s="93"/>
      <c r="S30" s="74">
        <v>37</v>
      </c>
      <c r="T30" s="5">
        <f t="shared" si="0"/>
        <v>900000</v>
      </c>
    </row>
    <row r="31" spans="1:20" s="5" customFormat="1" ht="15" customHeight="1">
      <c r="A31" s="64">
        <v>19</v>
      </c>
      <c r="B31" s="13"/>
      <c r="C31" s="86"/>
      <c r="D31" s="86"/>
      <c r="E31" s="72"/>
      <c r="F31" s="66"/>
      <c r="G31" s="67">
        <f>TABELA!L22</f>
        <v>0</v>
      </c>
      <c r="H31" s="66">
        <f>TABELA!M22</f>
        <v>0</v>
      </c>
      <c r="I31" s="15">
        <f t="shared" si="1"/>
        <v>0</v>
      </c>
      <c r="J31" s="91"/>
      <c r="K31" s="91"/>
      <c r="L31" s="91"/>
      <c r="M31" s="93"/>
      <c r="N31" s="93"/>
      <c r="O31" s="93"/>
      <c r="S31" s="74">
        <v>38</v>
      </c>
      <c r="T31" s="5">
        <f t="shared" si="0"/>
        <v>950000</v>
      </c>
    </row>
    <row r="32" spans="1:20" s="5" customFormat="1" ht="15" customHeight="1" thickBot="1">
      <c r="A32" s="65">
        <v>20</v>
      </c>
      <c r="B32" s="16"/>
      <c r="C32" s="92"/>
      <c r="D32" s="92"/>
      <c r="E32" s="79"/>
      <c r="F32" s="15"/>
      <c r="G32" s="67">
        <f>TABELA!L23</f>
        <v>0</v>
      </c>
      <c r="H32" s="66">
        <f>TABELA!M23</f>
        <v>0</v>
      </c>
      <c r="I32" s="15">
        <f t="shared" si="1"/>
        <v>0</v>
      </c>
      <c r="J32" s="91"/>
      <c r="K32" s="91"/>
      <c r="L32" s="91"/>
      <c r="M32" s="93"/>
      <c r="N32" s="93"/>
      <c r="O32" s="93"/>
      <c r="S32" s="74">
        <v>39</v>
      </c>
      <c r="T32" s="5">
        <f t="shared" si="0"/>
        <v>1000000</v>
      </c>
    </row>
    <row r="33" spans="1:20" s="5" customFormat="1" ht="17.25" customHeight="1" thickBot="1">
      <c r="A33" s="83" t="s">
        <v>46</v>
      </c>
      <c r="B33" s="84"/>
      <c r="C33" s="84"/>
      <c r="D33" s="84"/>
      <c r="E33" s="85"/>
      <c r="F33" s="78">
        <f>SUM(F13:F32)</f>
        <v>0</v>
      </c>
      <c r="G33" s="75"/>
      <c r="H33" s="69"/>
      <c r="I33" s="69"/>
      <c r="J33" s="87"/>
      <c r="K33" s="88"/>
      <c r="L33" s="88"/>
      <c r="M33" s="94"/>
      <c r="N33" s="95"/>
      <c r="O33" s="96"/>
      <c r="P33" s="8"/>
      <c r="S33" s="74">
        <v>40</v>
      </c>
      <c r="T33" s="5">
        <f t="shared" si="0"/>
        <v>1050000</v>
      </c>
    </row>
    <row r="34" spans="1:20" s="5" customFormat="1" ht="17.25" customHeight="1" thickBot="1">
      <c r="A34" s="9"/>
      <c r="B34" s="10"/>
      <c r="C34" s="10"/>
      <c r="D34" s="10"/>
      <c r="E34" s="10"/>
      <c r="F34" s="10" t="s">
        <v>3</v>
      </c>
      <c r="G34" s="11">
        <v>0.01</v>
      </c>
      <c r="H34" s="68"/>
      <c r="I34" s="76"/>
      <c r="J34" s="10"/>
      <c r="K34" s="10"/>
      <c r="L34" s="10"/>
      <c r="M34" s="10"/>
      <c r="N34" s="10"/>
      <c r="O34" s="77"/>
      <c r="S34" s="74">
        <v>41</v>
      </c>
      <c r="T34" s="5">
        <f t="shared" si="0"/>
        <v>1100000</v>
      </c>
    </row>
    <row r="35" spans="18:20" ht="15">
      <c r="R35" s="5"/>
      <c r="S35" s="74">
        <v>42</v>
      </c>
      <c r="T35" s="5">
        <f t="shared" si="0"/>
        <v>1150000</v>
      </c>
    </row>
    <row r="36" spans="8:20" ht="15">
      <c r="H36" s="2"/>
      <c r="R36" s="5"/>
      <c r="S36" s="74">
        <v>43</v>
      </c>
      <c r="T36" s="5">
        <f t="shared" si="0"/>
        <v>1200000</v>
      </c>
    </row>
    <row r="37" spans="8:20" ht="15">
      <c r="H37" s="3"/>
      <c r="R37" s="5"/>
      <c r="S37" s="74">
        <v>44</v>
      </c>
      <c r="T37" s="5">
        <f t="shared" si="0"/>
        <v>1250000</v>
      </c>
    </row>
    <row r="38" spans="18:20" ht="15">
      <c r="R38" s="5"/>
      <c r="S38" s="74">
        <v>45</v>
      </c>
      <c r="T38" s="5">
        <f t="shared" si="0"/>
        <v>1300000</v>
      </c>
    </row>
    <row r="39" spans="19:20" ht="15">
      <c r="S39" s="74">
        <v>46</v>
      </c>
      <c r="T39" s="5">
        <f t="shared" si="0"/>
        <v>1350000</v>
      </c>
    </row>
    <row r="40" spans="19:20" ht="15">
      <c r="S40" s="74">
        <v>47</v>
      </c>
      <c r="T40" s="5">
        <f t="shared" si="0"/>
        <v>1400000</v>
      </c>
    </row>
    <row r="41" spans="19:20" ht="15">
      <c r="S41" s="74">
        <v>48</v>
      </c>
      <c r="T41" s="5">
        <f t="shared" si="0"/>
        <v>1450000</v>
      </c>
    </row>
    <row r="42" spans="19:20" ht="15">
      <c r="S42" s="74">
        <v>49</v>
      </c>
      <c r="T42" s="5">
        <f t="shared" si="0"/>
        <v>1500000</v>
      </c>
    </row>
    <row r="43" spans="19:20" ht="15">
      <c r="S43" s="74">
        <v>50</v>
      </c>
      <c r="T43" s="5">
        <f t="shared" si="0"/>
        <v>1550000</v>
      </c>
    </row>
    <row r="44" spans="19:20" ht="15">
      <c r="S44" s="74">
        <v>51</v>
      </c>
      <c r="T44" s="5">
        <f t="shared" si="0"/>
        <v>1600000</v>
      </c>
    </row>
    <row r="45" spans="19:20" ht="15">
      <c r="S45" s="74">
        <v>52</v>
      </c>
      <c r="T45" s="5">
        <f t="shared" si="0"/>
        <v>1650000</v>
      </c>
    </row>
    <row r="46" spans="19:20" ht="15">
      <c r="S46" s="74">
        <v>53</v>
      </c>
      <c r="T46" s="5">
        <f t="shared" si="0"/>
        <v>1700000</v>
      </c>
    </row>
    <row r="47" spans="19:20" ht="15">
      <c r="S47" s="74">
        <v>54</v>
      </c>
      <c r="T47" s="5">
        <f t="shared" si="0"/>
        <v>1750000</v>
      </c>
    </row>
    <row r="48" spans="19:20" ht="15">
      <c r="S48" s="74">
        <v>55</v>
      </c>
      <c r="T48" s="5">
        <f aca="true" t="shared" si="2" ref="T48:T79">T47+50000</f>
        <v>1800000</v>
      </c>
    </row>
    <row r="49" spans="19:20" ht="15">
      <c r="S49" s="74">
        <v>56</v>
      </c>
      <c r="T49" s="5">
        <f t="shared" si="2"/>
        <v>1850000</v>
      </c>
    </row>
    <row r="50" spans="19:20" ht="15">
      <c r="S50" s="74">
        <v>57</v>
      </c>
      <c r="T50" s="5">
        <f t="shared" si="2"/>
        <v>1900000</v>
      </c>
    </row>
    <row r="51" spans="19:20" ht="15">
      <c r="S51" s="74">
        <v>58</v>
      </c>
      <c r="T51" s="5">
        <f t="shared" si="2"/>
        <v>1950000</v>
      </c>
    </row>
    <row r="52" spans="19:20" ht="15">
      <c r="S52" s="74">
        <v>59</v>
      </c>
      <c r="T52" s="5">
        <f t="shared" si="2"/>
        <v>2000000</v>
      </c>
    </row>
    <row r="53" spans="19:20" ht="15">
      <c r="S53" s="74">
        <v>60</v>
      </c>
      <c r="T53" s="5">
        <f t="shared" si="2"/>
        <v>2050000</v>
      </c>
    </row>
    <row r="54" spans="19:20" ht="15">
      <c r="S54" s="74">
        <v>61</v>
      </c>
      <c r="T54" s="5">
        <f t="shared" si="2"/>
        <v>2100000</v>
      </c>
    </row>
    <row r="55" spans="19:20" ht="15">
      <c r="S55" s="74">
        <v>62</v>
      </c>
      <c r="T55" s="5">
        <f t="shared" si="2"/>
        <v>2150000</v>
      </c>
    </row>
    <row r="56" spans="19:20" ht="15">
      <c r="S56" s="74">
        <v>63</v>
      </c>
      <c r="T56" s="5">
        <f t="shared" si="2"/>
        <v>2200000</v>
      </c>
    </row>
    <row r="57" spans="19:20" ht="15">
      <c r="S57" s="74">
        <v>64</v>
      </c>
      <c r="T57" s="5">
        <f t="shared" si="2"/>
        <v>2250000</v>
      </c>
    </row>
    <row r="58" spans="19:20" ht="15">
      <c r="S58" s="74">
        <v>65</v>
      </c>
      <c r="T58" s="5">
        <f t="shared" si="2"/>
        <v>2300000</v>
      </c>
    </row>
    <row r="59" spans="19:20" ht="15">
      <c r="S59" s="74">
        <v>66</v>
      </c>
      <c r="T59" s="5">
        <f t="shared" si="2"/>
        <v>2350000</v>
      </c>
    </row>
    <row r="60" spans="19:20" ht="15">
      <c r="S60" s="74">
        <v>67</v>
      </c>
      <c r="T60" s="5">
        <f t="shared" si="2"/>
        <v>2400000</v>
      </c>
    </row>
    <row r="61" spans="19:20" ht="15">
      <c r="S61" s="74">
        <v>68</v>
      </c>
      <c r="T61" s="5">
        <f t="shared" si="2"/>
        <v>2450000</v>
      </c>
    </row>
    <row r="62" spans="19:20" ht="15">
      <c r="S62" s="74">
        <v>69</v>
      </c>
      <c r="T62" s="5">
        <f t="shared" si="2"/>
        <v>2500000</v>
      </c>
    </row>
    <row r="63" spans="19:20" ht="15">
      <c r="S63" s="74">
        <v>70</v>
      </c>
      <c r="T63" s="5">
        <f t="shared" si="2"/>
        <v>2550000</v>
      </c>
    </row>
    <row r="64" spans="19:20" ht="15">
      <c r="S64" s="74">
        <v>71</v>
      </c>
      <c r="T64" s="5">
        <f t="shared" si="2"/>
        <v>2600000</v>
      </c>
    </row>
    <row r="65" spans="19:20" ht="15">
      <c r="S65" s="74">
        <v>72</v>
      </c>
      <c r="T65" s="5">
        <f t="shared" si="2"/>
        <v>2650000</v>
      </c>
    </row>
    <row r="66" spans="19:20" ht="15">
      <c r="S66" s="74">
        <v>73</v>
      </c>
      <c r="T66" s="5">
        <f t="shared" si="2"/>
        <v>2700000</v>
      </c>
    </row>
    <row r="67" spans="19:20" ht="15">
      <c r="S67" s="74">
        <v>74</v>
      </c>
      <c r="T67" s="5">
        <f t="shared" si="2"/>
        <v>2750000</v>
      </c>
    </row>
    <row r="68" spans="19:20" ht="15">
      <c r="S68" s="74">
        <v>75</v>
      </c>
      <c r="T68" s="5">
        <f t="shared" si="2"/>
        <v>2800000</v>
      </c>
    </row>
    <row r="69" spans="19:20" ht="15">
      <c r="S69" s="74">
        <v>76</v>
      </c>
      <c r="T69" s="5">
        <f t="shared" si="2"/>
        <v>2850000</v>
      </c>
    </row>
    <row r="70" spans="19:20" ht="15">
      <c r="S70" s="74">
        <v>77</v>
      </c>
      <c r="T70" s="5">
        <f t="shared" si="2"/>
        <v>2900000</v>
      </c>
    </row>
    <row r="71" spans="19:20" ht="15">
      <c r="S71" s="74">
        <v>78</v>
      </c>
      <c r="T71" s="5">
        <f t="shared" si="2"/>
        <v>2950000</v>
      </c>
    </row>
    <row r="72" spans="19:20" ht="15">
      <c r="S72" s="74">
        <v>79</v>
      </c>
      <c r="T72" s="5">
        <f t="shared" si="2"/>
        <v>3000000</v>
      </c>
    </row>
    <row r="73" spans="19:20" ht="15">
      <c r="S73" s="74">
        <v>80</v>
      </c>
      <c r="T73" s="5">
        <f t="shared" si="2"/>
        <v>3050000</v>
      </c>
    </row>
    <row r="74" spans="19:20" ht="15">
      <c r="S74" s="74">
        <v>81</v>
      </c>
      <c r="T74" s="5">
        <f t="shared" si="2"/>
        <v>3100000</v>
      </c>
    </row>
    <row r="75" spans="19:20" ht="15">
      <c r="S75" s="74">
        <v>82</v>
      </c>
      <c r="T75" s="5">
        <f t="shared" si="2"/>
        <v>3150000</v>
      </c>
    </row>
    <row r="76" spans="19:20" ht="15">
      <c r="S76" s="74">
        <v>83</v>
      </c>
      <c r="T76" s="5">
        <f t="shared" si="2"/>
        <v>3200000</v>
      </c>
    </row>
    <row r="77" spans="19:20" ht="15">
      <c r="S77" s="74">
        <v>84</v>
      </c>
      <c r="T77" s="5">
        <f t="shared" si="2"/>
        <v>3250000</v>
      </c>
    </row>
    <row r="78" spans="19:20" ht="15">
      <c r="S78" s="74">
        <v>85</v>
      </c>
      <c r="T78" s="5">
        <f t="shared" si="2"/>
        <v>3300000</v>
      </c>
    </row>
    <row r="79" spans="19:20" ht="15">
      <c r="S79" s="74">
        <v>86</v>
      </c>
      <c r="T79" s="5">
        <f t="shared" si="2"/>
        <v>3350000</v>
      </c>
    </row>
    <row r="80" spans="19:20" ht="15">
      <c r="S80" s="74">
        <v>87</v>
      </c>
      <c r="T80" s="5">
        <f aca="true" t="shared" si="3" ref="T80:T111">T79+50000</f>
        <v>3400000</v>
      </c>
    </row>
    <row r="81" spans="19:20" ht="15">
      <c r="S81" s="74">
        <v>88</v>
      </c>
      <c r="T81" s="5">
        <f t="shared" si="3"/>
        <v>3450000</v>
      </c>
    </row>
    <row r="82" spans="19:20" ht="15">
      <c r="S82" s="74">
        <v>89</v>
      </c>
      <c r="T82" s="5">
        <f t="shared" si="3"/>
        <v>3500000</v>
      </c>
    </row>
    <row r="83" spans="19:20" ht="15">
      <c r="S83" s="74">
        <v>90</v>
      </c>
      <c r="T83" s="5">
        <f t="shared" si="3"/>
        <v>3550000</v>
      </c>
    </row>
    <row r="84" spans="19:20" ht="15">
      <c r="S84" s="74">
        <v>91</v>
      </c>
      <c r="T84" s="5">
        <f t="shared" si="3"/>
        <v>3600000</v>
      </c>
    </row>
    <row r="85" spans="19:20" ht="15">
      <c r="S85" s="74">
        <v>92</v>
      </c>
      <c r="T85" s="5">
        <f t="shared" si="3"/>
        <v>3650000</v>
      </c>
    </row>
    <row r="86" spans="19:20" ht="15">
      <c r="S86" s="74">
        <v>93</v>
      </c>
      <c r="T86" s="5">
        <f t="shared" si="3"/>
        <v>3700000</v>
      </c>
    </row>
    <row r="87" spans="19:20" ht="15">
      <c r="S87" s="74">
        <v>94</v>
      </c>
      <c r="T87" s="5">
        <f t="shared" si="3"/>
        <v>3750000</v>
      </c>
    </row>
    <row r="88" spans="19:20" ht="15">
      <c r="S88" s="74">
        <v>95</v>
      </c>
      <c r="T88" s="5">
        <f t="shared" si="3"/>
        <v>3800000</v>
      </c>
    </row>
    <row r="89" spans="19:20" ht="15">
      <c r="S89" s="74">
        <v>96</v>
      </c>
      <c r="T89" s="5">
        <f t="shared" si="3"/>
        <v>3850000</v>
      </c>
    </row>
    <row r="90" spans="19:20" ht="15">
      <c r="S90" s="74">
        <v>97</v>
      </c>
      <c r="T90" s="5">
        <f t="shared" si="3"/>
        <v>3900000</v>
      </c>
    </row>
    <row r="91" spans="19:20" ht="15">
      <c r="S91" s="74">
        <v>98</v>
      </c>
      <c r="T91" s="5">
        <f t="shared" si="3"/>
        <v>3950000</v>
      </c>
    </row>
    <row r="92" spans="19:20" ht="15">
      <c r="S92" s="74">
        <v>99</v>
      </c>
      <c r="T92" s="5">
        <f t="shared" si="3"/>
        <v>4000000</v>
      </c>
    </row>
    <row r="93" spans="19:20" ht="15">
      <c r="S93" s="74">
        <v>100</v>
      </c>
      <c r="T93" s="5">
        <f t="shared" si="3"/>
        <v>4050000</v>
      </c>
    </row>
    <row r="94" spans="19:20" ht="15">
      <c r="S94" s="74">
        <v>101</v>
      </c>
      <c r="T94" s="5">
        <f t="shared" si="3"/>
        <v>4100000</v>
      </c>
    </row>
    <row r="95" spans="19:20" ht="15">
      <c r="S95" s="74">
        <v>102</v>
      </c>
      <c r="T95" s="5">
        <f t="shared" si="3"/>
        <v>4150000</v>
      </c>
    </row>
    <row r="96" spans="19:20" ht="15">
      <c r="S96" s="74">
        <v>103</v>
      </c>
      <c r="T96" s="5">
        <f t="shared" si="3"/>
        <v>4200000</v>
      </c>
    </row>
    <row r="97" spans="19:20" ht="15">
      <c r="S97" s="74">
        <v>104</v>
      </c>
      <c r="T97" s="5">
        <f t="shared" si="3"/>
        <v>4250000</v>
      </c>
    </row>
    <row r="98" spans="19:20" ht="15">
      <c r="S98" s="74">
        <v>105</v>
      </c>
      <c r="T98" s="5">
        <f t="shared" si="3"/>
        <v>4300000</v>
      </c>
    </row>
    <row r="99" spans="19:20" ht="15">
      <c r="S99" s="74">
        <v>106</v>
      </c>
      <c r="T99" s="5">
        <f t="shared" si="3"/>
        <v>4350000</v>
      </c>
    </row>
    <row r="100" spans="19:20" ht="15">
      <c r="S100" s="74">
        <v>107</v>
      </c>
      <c r="T100" s="5">
        <f t="shared" si="3"/>
        <v>4400000</v>
      </c>
    </row>
    <row r="101" spans="19:20" ht="15">
      <c r="S101" s="74">
        <v>108</v>
      </c>
      <c r="T101" s="5">
        <f t="shared" si="3"/>
        <v>4450000</v>
      </c>
    </row>
    <row r="102" spans="19:20" ht="15">
      <c r="S102" s="74">
        <v>109</v>
      </c>
      <c r="T102" s="5">
        <f t="shared" si="3"/>
        <v>4500000</v>
      </c>
    </row>
    <row r="103" spans="19:20" ht="15">
      <c r="S103" s="74">
        <v>110</v>
      </c>
      <c r="T103" s="5">
        <f t="shared" si="3"/>
        <v>4550000</v>
      </c>
    </row>
    <row r="104" spans="19:20" ht="15">
      <c r="S104" s="74">
        <v>111</v>
      </c>
      <c r="T104" s="5">
        <f t="shared" si="3"/>
        <v>4600000</v>
      </c>
    </row>
    <row r="105" spans="19:20" ht="15">
      <c r="S105" s="74">
        <v>112</v>
      </c>
      <c r="T105" s="5">
        <f t="shared" si="3"/>
        <v>4650000</v>
      </c>
    </row>
    <row r="106" spans="19:20" ht="15">
      <c r="S106" s="74">
        <v>113</v>
      </c>
      <c r="T106" s="5">
        <f t="shared" si="3"/>
        <v>4700000</v>
      </c>
    </row>
    <row r="107" spans="19:20" ht="15">
      <c r="S107" s="74">
        <v>114</v>
      </c>
      <c r="T107" s="5">
        <f t="shared" si="3"/>
        <v>4750000</v>
      </c>
    </row>
    <row r="108" spans="19:20" ht="15">
      <c r="S108" s="74">
        <v>115</v>
      </c>
      <c r="T108" s="5">
        <f t="shared" si="3"/>
        <v>4800000</v>
      </c>
    </row>
    <row r="109" spans="19:20" ht="15">
      <c r="S109" s="74">
        <v>116</v>
      </c>
      <c r="T109" s="5">
        <f t="shared" si="3"/>
        <v>4850000</v>
      </c>
    </row>
    <row r="110" spans="19:20" ht="15">
      <c r="S110" s="74">
        <v>117</v>
      </c>
      <c r="T110" s="5">
        <f t="shared" si="3"/>
        <v>4900000</v>
      </c>
    </row>
    <row r="111" spans="19:20" ht="15">
      <c r="S111" s="74">
        <v>118</v>
      </c>
      <c r="T111" s="5">
        <f t="shared" si="3"/>
        <v>4950000</v>
      </c>
    </row>
    <row r="112" spans="19:20" ht="15">
      <c r="S112" s="74">
        <v>119</v>
      </c>
      <c r="T112" s="5">
        <f aca="true" t="shared" si="4" ref="T112:T143">T111+50000</f>
        <v>5000000</v>
      </c>
    </row>
    <row r="113" spans="19:20" ht="15">
      <c r="S113" s="74">
        <v>120</v>
      </c>
      <c r="T113" s="5">
        <f t="shared" si="4"/>
        <v>5050000</v>
      </c>
    </row>
    <row r="114" spans="19:20" ht="15">
      <c r="S114" s="74">
        <v>121</v>
      </c>
      <c r="T114" s="5">
        <f t="shared" si="4"/>
        <v>5100000</v>
      </c>
    </row>
    <row r="115" spans="19:20" ht="15">
      <c r="S115" s="74">
        <v>122</v>
      </c>
      <c r="T115" s="5">
        <f t="shared" si="4"/>
        <v>5150000</v>
      </c>
    </row>
    <row r="116" spans="19:20" ht="15">
      <c r="S116" s="74">
        <v>123</v>
      </c>
      <c r="T116" s="5">
        <f t="shared" si="4"/>
        <v>5200000</v>
      </c>
    </row>
    <row r="117" spans="19:20" ht="15">
      <c r="S117" s="74">
        <v>124</v>
      </c>
      <c r="T117" s="5">
        <f t="shared" si="4"/>
        <v>5250000</v>
      </c>
    </row>
    <row r="118" spans="19:20" ht="15">
      <c r="S118" s="74">
        <v>125</v>
      </c>
      <c r="T118" s="5">
        <f t="shared" si="4"/>
        <v>5300000</v>
      </c>
    </row>
    <row r="119" spans="19:20" ht="15">
      <c r="S119" s="74">
        <v>126</v>
      </c>
      <c r="T119" s="5">
        <f t="shared" si="4"/>
        <v>5350000</v>
      </c>
    </row>
    <row r="120" spans="19:20" ht="15">
      <c r="S120" s="74">
        <v>127</v>
      </c>
      <c r="T120" s="5">
        <f t="shared" si="4"/>
        <v>5400000</v>
      </c>
    </row>
    <row r="121" spans="19:20" ht="15">
      <c r="S121" s="74">
        <v>128</v>
      </c>
      <c r="T121" s="5">
        <f t="shared" si="4"/>
        <v>5450000</v>
      </c>
    </row>
    <row r="122" spans="19:20" ht="15">
      <c r="S122" s="74">
        <v>129</v>
      </c>
      <c r="T122" s="5">
        <f t="shared" si="4"/>
        <v>5500000</v>
      </c>
    </row>
    <row r="123" spans="19:20" ht="15">
      <c r="S123" s="74">
        <v>130</v>
      </c>
      <c r="T123" s="5">
        <f t="shared" si="4"/>
        <v>5550000</v>
      </c>
    </row>
    <row r="124" spans="19:20" ht="15">
      <c r="S124" s="74">
        <v>131</v>
      </c>
      <c r="T124" s="5">
        <f t="shared" si="4"/>
        <v>5600000</v>
      </c>
    </row>
    <row r="125" spans="19:20" ht="15">
      <c r="S125" s="74">
        <v>132</v>
      </c>
      <c r="T125" s="5">
        <f t="shared" si="4"/>
        <v>5650000</v>
      </c>
    </row>
    <row r="126" spans="19:20" ht="15">
      <c r="S126" s="74">
        <v>133</v>
      </c>
      <c r="T126" s="5">
        <f t="shared" si="4"/>
        <v>5700000</v>
      </c>
    </row>
    <row r="127" spans="19:20" ht="15">
      <c r="S127" s="74">
        <v>134</v>
      </c>
      <c r="T127" s="5">
        <f t="shared" si="4"/>
        <v>5750000</v>
      </c>
    </row>
    <row r="128" spans="19:20" ht="15">
      <c r="S128" s="74">
        <v>135</v>
      </c>
      <c r="T128" s="5">
        <f t="shared" si="4"/>
        <v>5800000</v>
      </c>
    </row>
    <row r="129" spans="19:20" ht="15">
      <c r="S129" s="74">
        <v>136</v>
      </c>
      <c r="T129" s="5">
        <f t="shared" si="4"/>
        <v>5850000</v>
      </c>
    </row>
    <row r="130" spans="19:20" ht="15">
      <c r="S130" s="74">
        <v>137</v>
      </c>
      <c r="T130" s="5">
        <f t="shared" si="4"/>
        <v>5900000</v>
      </c>
    </row>
    <row r="131" spans="19:20" ht="15">
      <c r="S131" s="74">
        <v>138</v>
      </c>
      <c r="T131" s="5">
        <f t="shared" si="4"/>
        <v>5950000</v>
      </c>
    </row>
    <row r="132" spans="19:20" ht="15">
      <c r="S132" s="74">
        <v>139</v>
      </c>
      <c r="T132" s="5">
        <f t="shared" si="4"/>
        <v>6000000</v>
      </c>
    </row>
    <row r="133" spans="19:20" ht="15">
      <c r="S133" s="74">
        <v>140</v>
      </c>
      <c r="T133" s="5">
        <f t="shared" si="4"/>
        <v>6050000</v>
      </c>
    </row>
    <row r="134" spans="19:20" ht="15">
      <c r="S134" s="5"/>
      <c r="T134" s="5">
        <f t="shared" si="4"/>
        <v>6100000</v>
      </c>
    </row>
    <row r="135" spans="19:20" ht="15">
      <c r="S135" s="5"/>
      <c r="T135" s="5">
        <f t="shared" si="4"/>
        <v>6150000</v>
      </c>
    </row>
    <row r="136" spans="19:20" ht="15">
      <c r="S136" s="5"/>
      <c r="T136" s="5">
        <f t="shared" si="4"/>
        <v>6200000</v>
      </c>
    </row>
    <row r="137" spans="19:20" ht="15">
      <c r="S137" s="5"/>
      <c r="T137" s="5">
        <f t="shared" si="4"/>
        <v>6250000</v>
      </c>
    </row>
    <row r="138" spans="19:20" ht="15">
      <c r="S138" s="5"/>
      <c r="T138" s="5">
        <f t="shared" si="4"/>
        <v>6300000</v>
      </c>
    </row>
    <row r="139" spans="19:20" ht="15">
      <c r="S139" s="5"/>
      <c r="T139" s="5">
        <f t="shared" si="4"/>
        <v>6350000</v>
      </c>
    </row>
    <row r="140" spans="19:20" ht="15">
      <c r="S140" s="5"/>
      <c r="T140" s="5">
        <f t="shared" si="4"/>
        <v>6400000</v>
      </c>
    </row>
    <row r="141" spans="19:20" ht="15">
      <c r="S141" s="5"/>
      <c r="T141" s="5">
        <f t="shared" si="4"/>
        <v>6450000</v>
      </c>
    </row>
    <row r="142" spans="19:20" ht="15">
      <c r="S142" s="5"/>
      <c r="T142" s="5">
        <f t="shared" si="4"/>
        <v>6500000</v>
      </c>
    </row>
    <row r="143" spans="19:20" ht="15">
      <c r="S143" s="5"/>
      <c r="T143" s="5">
        <f t="shared" si="4"/>
        <v>6550000</v>
      </c>
    </row>
    <row r="144" spans="19:20" ht="15">
      <c r="S144" s="5"/>
      <c r="T144" s="5">
        <f aca="true" t="shared" si="5" ref="T144:T175">T143+50000</f>
        <v>6600000</v>
      </c>
    </row>
    <row r="145" spans="19:20" ht="15">
      <c r="S145" s="5"/>
      <c r="T145" s="5">
        <f t="shared" si="5"/>
        <v>6650000</v>
      </c>
    </row>
    <row r="146" spans="19:20" ht="15">
      <c r="S146" s="5"/>
      <c r="T146" s="5">
        <f t="shared" si="5"/>
        <v>6700000</v>
      </c>
    </row>
    <row r="147" spans="19:20" ht="15">
      <c r="S147" s="5"/>
      <c r="T147" s="5">
        <f t="shared" si="5"/>
        <v>6750000</v>
      </c>
    </row>
    <row r="148" spans="19:20" ht="15">
      <c r="S148" s="5"/>
      <c r="T148" s="5">
        <f t="shared" si="5"/>
        <v>6800000</v>
      </c>
    </row>
    <row r="149" spans="19:20" ht="15">
      <c r="S149" s="5"/>
      <c r="T149" s="5">
        <f t="shared" si="5"/>
        <v>6850000</v>
      </c>
    </row>
    <row r="150" spans="19:20" ht="15">
      <c r="S150" s="5"/>
      <c r="T150" s="5">
        <f t="shared" si="5"/>
        <v>6900000</v>
      </c>
    </row>
    <row r="151" spans="19:20" ht="15">
      <c r="S151" s="5"/>
      <c r="T151" s="5">
        <f t="shared" si="5"/>
        <v>6950000</v>
      </c>
    </row>
    <row r="152" spans="19:20" ht="15">
      <c r="S152" s="5"/>
      <c r="T152" s="5">
        <f t="shared" si="5"/>
        <v>7000000</v>
      </c>
    </row>
    <row r="153" spans="19:20" ht="15">
      <c r="S153" s="5"/>
      <c r="T153" s="5">
        <f t="shared" si="5"/>
        <v>7050000</v>
      </c>
    </row>
    <row r="154" spans="19:20" ht="15">
      <c r="S154" s="5"/>
      <c r="T154" s="5">
        <f t="shared" si="5"/>
        <v>7100000</v>
      </c>
    </row>
    <row r="155" spans="19:20" ht="15">
      <c r="S155" s="5"/>
      <c r="T155" s="5">
        <f t="shared" si="5"/>
        <v>7150000</v>
      </c>
    </row>
    <row r="156" spans="19:20" ht="15">
      <c r="S156" s="5"/>
      <c r="T156" s="5">
        <f t="shared" si="5"/>
        <v>7200000</v>
      </c>
    </row>
    <row r="157" spans="19:20" ht="15">
      <c r="S157" s="5"/>
      <c r="T157" s="5">
        <f t="shared" si="5"/>
        <v>7250000</v>
      </c>
    </row>
    <row r="158" spans="19:20" ht="15">
      <c r="S158" s="5"/>
      <c r="T158" s="5">
        <f t="shared" si="5"/>
        <v>7300000</v>
      </c>
    </row>
    <row r="159" spans="19:20" ht="15">
      <c r="S159" s="5"/>
      <c r="T159" s="5">
        <f t="shared" si="5"/>
        <v>7350000</v>
      </c>
    </row>
    <row r="160" spans="19:20" ht="15">
      <c r="S160" s="5"/>
      <c r="T160" s="5">
        <f t="shared" si="5"/>
        <v>7400000</v>
      </c>
    </row>
    <row r="161" spans="19:20" ht="15">
      <c r="S161" s="5"/>
      <c r="T161" s="5">
        <f t="shared" si="5"/>
        <v>7450000</v>
      </c>
    </row>
    <row r="162" spans="19:20" ht="15">
      <c r="S162" s="5"/>
      <c r="T162" s="5">
        <f t="shared" si="5"/>
        <v>7500000</v>
      </c>
    </row>
    <row r="163" spans="19:20" ht="15">
      <c r="S163" s="5"/>
      <c r="T163" s="5">
        <f t="shared" si="5"/>
        <v>7550000</v>
      </c>
    </row>
    <row r="164" spans="19:20" ht="15">
      <c r="S164" s="5"/>
      <c r="T164" s="5">
        <f t="shared" si="5"/>
        <v>7600000</v>
      </c>
    </row>
    <row r="165" spans="19:20" ht="15">
      <c r="S165" s="5"/>
      <c r="T165" s="5">
        <f t="shared" si="5"/>
        <v>7650000</v>
      </c>
    </row>
    <row r="166" spans="19:20" ht="15">
      <c r="S166" s="5"/>
      <c r="T166" s="5">
        <f t="shared" si="5"/>
        <v>7700000</v>
      </c>
    </row>
    <row r="167" spans="19:20" ht="15">
      <c r="S167" s="5"/>
      <c r="T167" s="5">
        <f t="shared" si="5"/>
        <v>7750000</v>
      </c>
    </row>
    <row r="168" spans="19:20" ht="15">
      <c r="S168" s="5"/>
      <c r="T168" s="5">
        <f t="shared" si="5"/>
        <v>7800000</v>
      </c>
    </row>
    <row r="169" spans="19:20" ht="15">
      <c r="S169" s="5"/>
      <c r="T169" s="5">
        <f t="shared" si="5"/>
        <v>7850000</v>
      </c>
    </row>
    <row r="170" spans="19:20" ht="15">
      <c r="S170" s="5"/>
      <c r="T170" s="5">
        <f t="shared" si="5"/>
        <v>7900000</v>
      </c>
    </row>
    <row r="171" spans="19:20" ht="15">
      <c r="S171" s="5"/>
      <c r="T171" s="5">
        <f t="shared" si="5"/>
        <v>7950000</v>
      </c>
    </row>
    <row r="172" spans="19:20" ht="15">
      <c r="S172" s="5"/>
      <c r="T172" s="5">
        <f t="shared" si="5"/>
        <v>8000000</v>
      </c>
    </row>
    <row r="173" spans="19:20" ht="15">
      <c r="S173" s="5"/>
      <c r="T173" s="5">
        <f t="shared" si="5"/>
        <v>8050000</v>
      </c>
    </row>
    <row r="174" spans="19:20" ht="15">
      <c r="S174" s="5"/>
      <c r="T174" s="5">
        <f t="shared" si="5"/>
        <v>8100000</v>
      </c>
    </row>
    <row r="175" spans="19:20" ht="15">
      <c r="S175" s="5"/>
      <c r="T175" s="5">
        <f t="shared" si="5"/>
        <v>8150000</v>
      </c>
    </row>
    <row r="176" spans="19:20" ht="15">
      <c r="S176" s="5"/>
      <c r="T176" s="5">
        <f aca="true" t="shared" si="6" ref="T176:T211">T175+50000</f>
        <v>8200000</v>
      </c>
    </row>
    <row r="177" spans="19:20" ht="15">
      <c r="S177" s="5"/>
      <c r="T177" s="5">
        <f t="shared" si="6"/>
        <v>8250000</v>
      </c>
    </row>
    <row r="178" spans="19:20" ht="15">
      <c r="S178" s="5"/>
      <c r="T178" s="5">
        <f t="shared" si="6"/>
        <v>8300000</v>
      </c>
    </row>
    <row r="179" spans="19:20" ht="15">
      <c r="S179" s="5"/>
      <c r="T179" s="5">
        <f t="shared" si="6"/>
        <v>8350000</v>
      </c>
    </row>
    <row r="180" spans="19:20" ht="15">
      <c r="S180" s="5"/>
      <c r="T180" s="5">
        <f t="shared" si="6"/>
        <v>8400000</v>
      </c>
    </row>
    <row r="181" spans="19:20" ht="15">
      <c r="S181" s="5"/>
      <c r="T181" s="5">
        <f t="shared" si="6"/>
        <v>8450000</v>
      </c>
    </row>
    <row r="182" spans="19:20" ht="15">
      <c r="S182" s="5"/>
      <c r="T182" s="5">
        <f t="shared" si="6"/>
        <v>8500000</v>
      </c>
    </row>
    <row r="183" spans="19:20" ht="15">
      <c r="S183" s="5"/>
      <c r="T183" s="5">
        <f t="shared" si="6"/>
        <v>8550000</v>
      </c>
    </row>
    <row r="184" spans="19:20" ht="15">
      <c r="S184" s="5"/>
      <c r="T184" s="5">
        <f t="shared" si="6"/>
        <v>8600000</v>
      </c>
    </row>
    <row r="185" spans="19:20" ht="15">
      <c r="S185" s="5"/>
      <c r="T185" s="5">
        <f t="shared" si="6"/>
        <v>8650000</v>
      </c>
    </row>
    <row r="186" spans="19:20" ht="15">
      <c r="S186" s="5"/>
      <c r="T186" s="5">
        <f t="shared" si="6"/>
        <v>8700000</v>
      </c>
    </row>
    <row r="187" spans="19:20" ht="15">
      <c r="S187" s="5"/>
      <c r="T187" s="5">
        <f t="shared" si="6"/>
        <v>8750000</v>
      </c>
    </row>
    <row r="188" ht="15">
      <c r="T188" s="5">
        <f t="shared" si="6"/>
        <v>8800000</v>
      </c>
    </row>
    <row r="189" ht="15">
      <c r="T189" s="5">
        <f t="shared" si="6"/>
        <v>8850000</v>
      </c>
    </row>
    <row r="190" ht="15">
      <c r="T190" s="5">
        <f t="shared" si="6"/>
        <v>8900000</v>
      </c>
    </row>
    <row r="191" ht="15">
      <c r="T191" s="5">
        <f t="shared" si="6"/>
        <v>8950000</v>
      </c>
    </row>
    <row r="192" ht="15">
      <c r="T192" s="5">
        <f t="shared" si="6"/>
        <v>9000000</v>
      </c>
    </row>
    <row r="193" ht="15">
      <c r="T193" s="5">
        <f t="shared" si="6"/>
        <v>9050000</v>
      </c>
    </row>
    <row r="194" ht="15">
      <c r="T194" s="5">
        <f t="shared" si="6"/>
        <v>9100000</v>
      </c>
    </row>
    <row r="195" ht="15">
      <c r="T195" s="5">
        <f t="shared" si="6"/>
        <v>9150000</v>
      </c>
    </row>
    <row r="196" ht="15">
      <c r="T196" s="5">
        <f t="shared" si="6"/>
        <v>9200000</v>
      </c>
    </row>
    <row r="197" ht="15">
      <c r="T197" s="5">
        <f t="shared" si="6"/>
        <v>9250000</v>
      </c>
    </row>
    <row r="198" ht="15">
      <c r="T198" s="5">
        <f t="shared" si="6"/>
        <v>9300000</v>
      </c>
    </row>
    <row r="199" ht="15">
      <c r="T199" s="5">
        <f t="shared" si="6"/>
        <v>9350000</v>
      </c>
    </row>
    <row r="200" ht="15">
      <c r="T200" s="5">
        <f t="shared" si="6"/>
        <v>9400000</v>
      </c>
    </row>
    <row r="201" ht="15">
      <c r="T201" s="5">
        <f t="shared" si="6"/>
        <v>9450000</v>
      </c>
    </row>
    <row r="202" ht="15">
      <c r="T202" s="5">
        <f t="shared" si="6"/>
        <v>9500000</v>
      </c>
    </row>
    <row r="203" ht="15">
      <c r="T203" s="5">
        <f t="shared" si="6"/>
        <v>9550000</v>
      </c>
    </row>
    <row r="204" ht="15">
      <c r="T204" s="5">
        <f t="shared" si="6"/>
        <v>9600000</v>
      </c>
    </row>
    <row r="205" ht="15">
      <c r="T205" s="5">
        <f t="shared" si="6"/>
        <v>9650000</v>
      </c>
    </row>
    <row r="206" ht="15">
      <c r="T206" s="5">
        <f t="shared" si="6"/>
        <v>9700000</v>
      </c>
    </row>
    <row r="207" ht="15">
      <c r="T207" s="5">
        <f t="shared" si="6"/>
        <v>9750000</v>
      </c>
    </row>
    <row r="208" ht="15">
      <c r="T208" s="5">
        <f t="shared" si="6"/>
        <v>9800000</v>
      </c>
    </row>
    <row r="209" ht="15">
      <c r="T209" s="5">
        <f t="shared" si="6"/>
        <v>9850000</v>
      </c>
    </row>
    <row r="210" ht="15">
      <c r="T210" s="5">
        <f t="shared" si="6"/>
        <v>9900000</v>
      </c>
    </row>
    <row r="211" ht="15">
      <c r="T211" s="5">
        <f t="shared" si="6"/>
        <v>9950000</v>
      </c>
    </row>
    <row r="212" ht="15">
      <c r="T212" s="5"/>
    </row>
    <row r="213" ht="15">
      <c r="T213" s="5"/>
    </row>
    <row r="214" ht="15">
      <c r="T214" s="5"/>
    </row>
    <row r="215" ht="15">
      <c r="T215" s="5"/>
    </row>
    <row r="216" ht="15">
      <c r="T216" s="5"/>
    </row>
    <row r="217" ht="15">
      <c r="T217" s="5"/>
    </row>
    <row r="218" ht="15">
      <c r="T218" s="5"/>
    </row>
    <row r="219" ht="15">
      <c r="T219" s="5"/>
    </row>
    <row r="220" ht="15">
      <c r="T220" s="5"/>
    </row>
    <row r="221" ht="15">
      <c r="T221" s="5"/>
    </row>
    <row r="222" ht="15">
      <c r="T222" s="5"/>
    </row>
    <row r="223" ht="15">
      <c r="T223" s="5"/>
    </row>
    <row r="224" ht="15">
      <c r="T224" s="5"/>
    </row>
    <row r="225" ht="15">
      <c r="T225" s="5"/>
    </row>
    <row r="226" ht="15">
      <c r="T226" s="5"/>
    </row>
    <row r="227" ht="15">
      <c r="T227" s="5"/>
    </row>
    <row r="228" ht="15">
      <c r="T228" s="5"/>
    </row>
    <row r="229" ht="15">
      <c r="T229" s="5"/>
    </row>
    <row r="230" ht="15">
      <c r="T230" s="5"/>
    </row>
    <row r="231" ht="15">
      <c r="T231" s="5"/>
    </row>
    <row r="232" ht="15">
      <c r="T232" s="5"/>
    </row>
    <row r="233" ht="15">
      <c r="T233" s="5"/>
    </row>
    <row r="234" ht="15">
      <c r="T234" s="5"/>
    </row>
  </sheetData>
  <sheetProtection/>
  <mergeCells count="88">
    <mergeCell ref="E10:E11"/>
    <mergeCell ref="B8:O8"/>
    <mergeCell ref="A10:A11"/>
    <mergeCell ref="A2:A5"/>
    <mergeCell ref="M2:N2"/>
    <mergeCell ref="C10:D11"/>
    <mergeCell ref="B10:B11"/>
    <mergeCell ref="F10:F11"/>
    <mergeCell ref="D4:E4"/>
    <mergeCell ref="M3:N3"/>
    <mergeCell ref="A1:O1"/>
    <mergeCell ref="B7:N7"/>
    <mergeCell ref="B2:C2"/>
    <mergeCell ref="D2:E2"/>
    <mergeCell ref="B3:C4"/>
    <mergeCell ref="M4:N4"/>
    <mergeCell ref="D5:E5"/>
    <mergeCell ref="J10:L11"/>
    <mergeCell ref="M10:O11"/>
    <mergeCell ref="M12:O12"/>
    <mergeCell ref="G10:G11"/>
    <mergeCell ref="H10:H11"/>
    <mergeCell ref="I10:I11"/>
    <mergeCell ref="M26:O26"/>
    <mergeCell ref="M25:O25"/>
    <mergeCell ref="C12:D12"/>
    <mergeCell ref="J12:L12"/>
    <mergeCell ref="M13:O13"/>
    <mergeCell ref="M20:O20"/>
    <mergeCell ref="M19:O19"/>
    <mergeCell ref="M15:O15"/>
    <mergeCell ref="M33:O33"/>
    <mergeCell ref="M32:O32"/>
    <mergeCell ref="M31:O31"/>
    <mergeCell ref="M30:O30"/>
    <mergeCell ref="M29:O29"/>
    <mergeCell ref="M28:O28"/>
    <mergeCell ref="M27:O27"/>
    <mergeCell ref="M24:O24"/>
    <mergeCell ref="M23:O23"/>
    <mergeCell ref="M22:O22"/>
    <mergeCell ref="M21:O21"/>
    <mergeCell ref="M18:O18"/>
    <mergeCell ref="M17:O17"/>
    <mergeCell ref="M16:O16"/>
    <mergeCell ref="J32:L32"/>
    <mergeCell ref="J31:L31"/>
    <mergeCell ref="J30:L30"/>
    <mergeCell ref="J29:L29"/>
    <mergeCell ref="J28:L28"/>
    <mergeCell ref="J27:L27"/>
    <mergeCell ref="J26:L26"/>
    <mergeCell ref="J15:L15"/>
    <mergeCell ref="J25:L25"/>
    <mergeCell ref="J24:L24"/>
    <mergeCell ref="J23:L23"/>
    <mergeCell ref="J22:L22"/>
    <mergeCell ref="J19:L19"/>
    <mergeCell ref="J18:L18"/>
    <mergeCell ref="J17:L17"/>
    <mergeCell ref="J16:L16"/>
    <mergeCell ref="J21:L21"/>
    <mergeCell ref="J20:L20"/>
    <mergeCell ref="C32:D32"/>
    <mergeCell ref="C31:D31"/>
    <mergeCell ref="C30:D30"/>
    <mergeCell ref="C29:D29"/>
    <mergeCell ref="C28:D28"/>
    <mergeCell ref="C27:D27"/>
    <mergeCell ref="C26:D26"/>
    <mergeCell ref="J13:L13"/>
    <mergeCell ref="C13:D13"/>
    <mergeCell ref="C14:D14"/>
    <mergeCell ref="J14:L14"/>
    <mergeCell ref="C23:D23"/>
    <mergeCell ref="C22:D22"/>
    <mergeCell ref="C21:D21"/>
    <mergeCell ref="C20:D20"/>
    <mergeCell ref="M14:O14"/>
    <mergeCell ref="A33:E33"/>
    <mergeCell ref="C19:D19"/>
    <mergeCell ref="C18:D18"/>
    <mergeCell ref="C17:D17"/>
    <mergeCell ref="C16:D16"/>
    <mergeCell ref="C15:D15"/>
    <mergeCell ref="J33:L33"/>
    <mergeCell ref="C25:D25"/>
    <mergeCell ref="C24:D24"/>
  </mergeCells>
  <dataValidations count="4">
    <dataValidation type="list" allowBlank="1" showInputMessage="1" showErrorMessage="1" sqref="C13:C32">
      <formula1>$R$13:$R$15</formula1>
    </dataValidation>
    <dataValidation type="list" allowBlank="1" showInputMessage="1" showErrorMessage="1" sqref="E13:E32">
      <formula1>$S$13:$S$133</formula1>
    </dataValidation>
    <dataValidation type="list" allowBlank="1" showInputMessage="1" showErrorMessage="1" sqref="F13:F32">
      <formula1>$T$13:$T$211</formula1>
    </dataValidation>
    <dataValidation type="list" allowBlank="1" showInputMessage="1" showErrorMessage="1" sqref="M15:M32 M13">
      <formula1>$U$13</formula1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29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4.57421875" style="26" bestFit="1" customWidth="1"/>
    <col min="2" max="2" width="19.00390625" style="41" bestFit="1" customWidth="1"/>
    <col min="3" max="3" width="6.57421875" style="42" bestFit="1" customWidth="1"/>
    <col min="4" max="4" width="6.57421875" style="43" bestFit="1" customWidth="1"/>
    <col min="5" max="5" width="11.28125" style="26" customWidth="1"/>
    <col min="6" max="6" width="3.7109375" style="26" bestFit="1" customWidth="1"/>
    <col min="7" max="7" width="11.421875" style="43" hidden="1" customWidth="1"/>
    <col min="8" max="8" width="11.7109375" style="43" hidden="1" customWidth="1"/>
    <col min="9" max="9" width="9.57421875" style="44" customWidth="1"/>
    <col min="10" max="10" width="9.140625" style="42" customWidth="1"/>
    <col min="11" max="11" width="9.140625" style="41" customWidth="1"/>
    <col min="12" max="12" width="6.57421875" style="41" bestFit="1" customWidth="1"/>
    <col min="13" max="13" width="15.8515625" style="47" bestFit="1" customWidth="1"/>
    <col min="14" max="16384" width="9.140625" style="41" customWidth="1"/>
  </cols>
  <sheetData>
    <row r="1" spans="1:13" s="23" customFormat="1" ht="16.5" customHeight="1">
      <c r="A1" s="151" t="s">
        <v>22</v>
      </c>
      <c r="B1" s="151" t="s">
        <v>23</v>
      </c>
      <c r="C1" s="152" t="s">
        <v>24</v>
      </c>
      <c r="D1" s="145" t="s">
        <v>25</v>
      </c>
      <c r="E1" s="151" t="s">
        <v>26</v>
      </c>
      <c r="F1" s="151" t="s">
        <v>27</v>
      </c>
      <c r="G1" s="153" t="s">
        <v>28</v>
      </c>
      <c r="H1" s="153"/>
      <c r="I1" s="145" t="s">
        <v>29</v>
      </c>
      <c r="J1" s="150" t="s">
        <v>30</v>
      </c>
      <c r="K1" s="150"/>
      <c r="L1" s="150"/>
      <c r="M1" s="150"/>
    </row>
    <row r="2" spans="1:13" s="26" customFormat="1" ht="99" customHeight="1">
      <c r="A2" s="151"/>
      <c r="B2" s="151"/>
      <c r="C2" s="152"/>
      <c r="D2" s="145"/>
      <c r="E2" s="151"/>
      <c r="F2" s="151"/>
      <c r="G2" s="24" t="s">
        <v>31</v>
      </c>
      <c r="H2" s="24" t="s">
        <v>32</v>
      </c>
      <c r="I2" s="145"/>
      <c r="J2" s="22" t="s">
        <v>33</v>
      </c>
      <c r="K2" s="21" t="s">
        <v>34</v>
      </c>
      <c r="L2" s="21" t="s">
        <v>35</v>
      </c>
      <c r="M2" s="25" t="s">
        <v>47</v>
      </c>
    </row>
    <row r="3" spans="1:13" s="30" customFormat="1" ht="15">
      <c r="A3" s="27">
        <v>1</v>
      </c>
      <c r="B3" s="27">
        <v>2</v>
      </c>
      <c r="C3" s="28">
        <v>3</v>
      </c>
      <c r="D3" s="28">
        <v>4</v>
      </c>
      <c r="E3" s="27">
        <v>5</v>
      </c>
      <c r="F3" s="27">
        <v>6</v>
      </c>
      <c r="G3" s="28">
        <v>7</v>
      </c>
      <c r="H3" s="28">
        <v>8</v>
      </c>
      <c r="I3" s="28">
        <v>9</v>
      </c>
      <c r="J3" s="27">
        <v>10</v>
      </c>
      <c r="K3" s="27">
        <v>11</v>
      </c>
      <c r="L3" s="27">
        <v>12</v>
      </c>
      <c r="M3" s="29">
        <v>13</v>
      </c>
    </row>
    <row r="4" spans="1:13" ht="18.75" customHeight="1">
      <c r="A4" s="31">
        <v>1</v>
      </c>
      <c r="B4" s="32">
        <f>BARANJE!B13</f>
        <v>0</v>
      </c>
      <c r="C4" s="33">
        <f>BARANJE!E13</f>
        <v>0</v>
      </c>
      <c r="D4" s="34">
        <f>BARANJE!C13</f>
        <v>0</v>
      </c>
      <c r="E4" s="31" t="e">
        <f>BARANJE!#REF!</f>
        <v>#REF!</v>
      </c>
      <c r="F4" s="31" t="s">
        <v>36</v>
      </c>
      <c r="G4" s="35">
        <v>250000001</v>
      </c>
      <c r="H4" s="36">
        <f aca="true" t="shared" si="0" ref="H4:H23">G4+I4-1</f>
        <v>250000000</v>
      </c>
      <c r="I4" s="37">
        <f>BARANJE!F13</f>
        <v>0</v>
      </c>
      <c r="J4" s="38">
        <f aca="true" t="shared" si="1" ref="J4:J23">C4*0.35</f>
        <v>0</v>
      </c>
      <c r="K4" s="39">
        <f aca="true" t="shared" si="2" ref="K4:K23">D4*0.1</f>
        <v>0</v>
      </c>
      <c r="L4" s="38">
        <f aca="true" t="shared" si="3" ref="L4:L23">J4+K4</f>
        <v>0</v>
      </c>
      <c r="M4" s="40">
        <f aca="true" t="shared" si="4" ref="M4:M23">I4*L4</f>
        <v>0</v>
      </c>
    </row>
    <row r="5" spans="1:13" ht="18.75" customHeight="1">
      <c r="A5" s="31">
        <v>2</v>
      </c>
      <c r="B5" s="32">
        <f>BARANJE!B14</f>
        <v>0</v>
      </c>
      <c r="C5" s="33">
        <f>BARANJE!E14</f>
        <v>0</v>
      </c>
      <c r="D5" s="34">
        <f>BARANJE!C14</f>
        <v>0</v>
      </c>
      <c r="E5" s="31" t="e">
        <f>BARANJE!#REF!</f>
        <v>#REF!</v>
      </c>
      <c r="F5" s="31" t="s">
        <v>37</v>
      </c>
      <c r="G5" s="34"/>
      <c r="H5" s="36">
        <f t="shared" si="0"/>
        <v>-1</v>
      </c>
      <c r="I5" s="37">
        <f>BARANJE!F14</f>
        <v>0</v>
      </c>
      <c r="J5" s="38">
        <f t="shared" si="1"/>
        <v>0</v>
      </c>
      <c r="K5" s="39">
        <f t="shared" si="2"/>
        <v>0</v>
      </c>
      <c r="L5" s="38">
        <f t="shared" si="3"/>
        <v>0</v>
      </c>
      <c r="M5" s="40">
        <f t="shared" si="4"/>
        <v>0</v>
      </c>
    </row>
    <row r="6" spans="1:13" ht="18.75" customHeight="1">
      <c r="A6" s="31">
        <v>3</v>
      </c>
      <c r="B6" s="32">
        <f>BARANJE!B15</f>
        <v>0</v>
      </c>
      <c r="C6" s="33">
        <f>BARANJE!E15</f>
        <v>0</v>
      </c>
      <c r="D6" s="34">
        <f>BARANJE!C15</f>
        <v>0</v>
      </c>
      <c r="E6" s="31" t="e">
        <f>BARANJE!#REF!</f>
        <v>#REF!</v>
      </c>
      <c r="F6" s="31" t="s">
        <v>36</v>
      </c>
      <c r="G6" s="34"/>
      <c r="H6" s="36">
        <f t="shared" si="0"/>
        <v>-1</v>
      </c>
      <c r="I6" s="37">
        <f>BARANJE!F15</f>
        <v>0</v>
      </c>
      <c r="J6" s="38">
        <f t="shared" si="1"/>
        <v>0</v>
      </c>
      <c r="K6" s="39">
        <f t="shared" si="2"/>
        <v>0</v>
      </c>
      <c r="L6" s="38">
        <f t="shared" si="3"/>
        <v>0</v>
      </c>
      <c r="M6" s="40">
        <f t="shared" si="4"/>
        <v>0</v>
      </c>
    </row>
    <row r="7" spans="1:13" ht="18.75" customHeight="1">
      <c r="A7" s="31">
        <v>4</v>
      </c>
      <c r="B7" s="32">
        <f>BARANJE!B16</f>
        <v>0</v>
      </c>
      <c r="C7" s="33">
        <f>BARANJE!E16</f>
        <v>0</v>
      </c>
      <c r="D7" s="34">
        <f>BARANJE!C16</f>
        <v>0</v>
      </c>
      <c r="E7" s="31" t="e">
        <f>BARANJE!#REF!</f>
        <v>#REF!</v>
      </c>
      <c r="F7" s="31" t="s">
        <v>36</v>
      </c>
      <c r="G7" s="34"/>
      <c r="H7" s="36">
        <f t="shared" si="0"/>
        <v>-1</v>
      </c>
      <c r="I7" s="37">
        <f>BARANJE!F16</f>
        <v>0</v>
      </c>
      <c r="J7" s="38">
        <f t="shared" si="1"/>
        <v>0</v>
      </c>
      <c r="K7" s="39">
        <f t="shared" si="2"/>
        <v>0</v>
      </c>
      <c r="L7" s="38">
        <f t="shared" si="3"/>
        <v>0</v>
      </c>
      <c r="M7" s="40">
        <f t="shared" si="4"/>
        <v>0</v>
      </c>
    </row>
    <row r="8" spans="1:13" ht="18.75" customHeight="1">
      <c r="A8" s="31">
        <v>5</v>
      </c>
      <c r="B8" s="32">
        <f>BARANJE!B17</f>
        <v>0</v>
      </c>
      <c r="C8" s="33">
        <f>BARANJE!E17</f>
        <v>0</v>
      </c>
      <c r="D8" s="34">
        <f>BARANJE!C17</f>
        <v>0</v>
      </c>
      <c r="E8" s="31" t="e">
        <f>BARANJE!#REF!</f>
        <v>#REF!</v>
      </c>
      <c r="F8" s="31" t="s">
        <v>36</v>
      </c>
      <c r="G8" s="34"/>
      <c r="H8" s="36">
        <f t="shared" si="0"/>
        <v>-1</v>
      </c>
      <c r="I8" s="37">
        <f>BARANJE!F17</f>
        <v>0</v>
      </c>
      <c r="J8" s="38">
        <f t="shared" si="1"/>
        <v>0</v>
      </c>
      <c r="K8" s="39">
        <f t="shared" si="2"/>
        <v>0</v>
      </c>
      <c r="L8" s="38">
        <f t="shared" si="3"/>
        <v>0</v>
      </c>
      <c r="M8" s="40">
        <f t="shared" si="4"/>
        <v>0</v>
      </c>
    </row>
    <row r="9" spans="1:13" ht="18.75" customHeight="1">
      <c r="A9" s="31">
        <v>6</v>
      </c>
      <c r="B9" s="32">
        <f>BARANJE!B18</f>
        <v>0</v>
      </c>
      <c r="C9" s="33">
        <f>BARANJE!E18</f>
        <v>0</v>
      </c>
      <c r="D9" s="34">
        <f>BARANJE!C18</f>
        <v>0</v>
      </c>
      <c r="E9" s="31" t="e">
        <f>BARANJE!#REF!</f>
        <v>#REF!</v>
      </c>
      <c r="F9" s="31" t="s">
        <v>36</v>
      </c>
      <c r="G9" s="34"/>
      <c r="H9" s="36">
        <f t="shared" si="0"/>
        <v>-1</v>
      </c>
      <c r="I9" s="37">
        <f>BARANJE!F18</f>
        <v>0</v>
      </c>
      <c r="J9" s="38">
        <f t="shared" si="1"/>
        <v>0</v>
      </c>
      <c r="K9" s="39">
        <f t="shared" si="2"/>
        <v>0</v>
      </c>
      <c r="L9" s="38">
        <f t="shared" si="3"/>
        <v>0</v>
      </c>
      <c r="M9" s="40">
        <f t="shared" si="4"/>
        <v>0</v>
      </c>
    </row>
    <row r="10" spans="1:13" ht="18.75" customHeight="1">
      <c r="A10" s="31">
        <v>7</v>
      </c>
      <c r="B10" s="32">
        <f>BARANJE!B19</f>
        <v>0</v>
      </c>
      <c r="C10" s="33">
        <f>BARANJE!E19</f>
        <v>0</v>
      </c>
      <c r="D10" s="34">
        <f>BARANJE!C19</f>
        <v>0</v>
      </c>
      <c r="E10" s="31" t="e">
        <f>BARANJE!#REF!</f>
        <v>#REF!</v>
      </c>
      <c r="F10" s="31" t="s">
        <v>36</v>
      </c>
      <c r="G10" s="34"/>
      <c r="H10" s="36">
        <f t="shared" si="0"/>
        <v>-1</v>
      </c>
      <c r="I10" s="37">
        <f>BARANJE!F19</f>
        <v>0</v>
      </c>
      <c r="J10" s="38">
        <f t="shared" si="1"/>
        <v>0</v>
      </c>
      <c r="K10" s="39">
        <f t="shared" si="2"/>
        <v>0</v>
      </c>
      <c r="L10" s="38">
        <f t="shared" si="3"/>
        <v>0</v>
      </c>
      <c r="M10" s="40">
        <f t="shared" si="4"/>
        <v>0</v>
      </c>
    </row>
    <row r="11" spans="1:13" ht="18.75" customHeight="1">
      <c r="A11" s="31">
        <v>8</v>
      </c>
      <c r="B11" s="32">
        <f>BARANJE!B20</f>
        <v>0</v>
      </c>
      <c r="C11" s="33">
        <f>BARANJE!E20</f>
        <v>0</v>
      </c>
      <c r="D11" s="34">
        <f>BARANJE!C20</f>
        <v>0</v>
      </c>
      <c r="E11" s="31" t="e">
        <f>BARANJE!#REF!</f>
        <v>#REF!</v>
      </c>
      <c r="F11" s="31" t="s">
        <v>36</v>
      </c>
      <c r="G11" s="34"/>
      <c r="H11" s="36">
        <f t="shared" si="0"/>
        <v>-1</v>
      </c>
      <c r="I11" s="37">
        <f>BARANJE!F20</f>
        <v>0</v>
      </c>
      <c r="J11" s="38">
        <f t="shared" si="1"/>
        <v>0</v>
      </c>
      <c r="K11" s="39">
        <f t="shared" si="2"/>
        <v>0</v>
      </c>
      <c r="L11" s="38">
        <f t="shared" si="3"/>
        <v>0</v>
      </c>
      <c r="M11" s="40">
        <f t="shared" si="4"/>
        <v>0</v>
      </c>
    </row>
    <row r="12" spans="1:13" ht="18.75" customHeight="1">
      <c r="A12" s="31">
        <v>9</v>
      </c>
      <c r="B12" s="32">
        <f>BARANJE!B21</f>
        <v>0</v>
      </c>
      <c r="C12" s="33">
        <f>BARANJE!E21</f>
        <v>0</v>
      </c>
      <c r="D12" s="34">
        <f>BARANJE!C21</f>
        <v>0</v>
      </c>
      <c r="E12" s="31" t="e">
        <f>BARANJE!#REF!</f>
        <v>#REF!</v>
      </c>
      <c r="F12" s="31" t="s">
        <v>36</v>
      </c>
      <c r="G12" s="34"/>
      <c r="H12" s="36">
        <f t="shared" si="0"/>
        <v>-1</v>
      </c>
      <c r="I12" s="37">
        <f>BARANJE!F21</f>
        <v>0</v>
      </c>
      <c r="J12" s="38">
        <f t="shared" si="1"/>
        <v>0</v>
      </c>
      <c r="K12" s="39">
        <f t="shared" si="2"/>
        <v>0</v>
      </c>
      <c r="L12" s="38">
        <f t="shared" si="3"/>
        <v>0</v>
      </c>
      <c r="M12" s="40">
        <f t="shared" si="4"/>
        <v>0</v>
      </c>
    </row>
    <row r="13" spans="1:13" ht="18.75" customHeight="1">
      <c r="A13" s="31">
        <v>10</v>
      </c>
      <c r="B13" s="32">
        <f>BARANJE!B22</f>
        <v>0</v>
      </c>
      <c r="C13" s="33">
        <f>BARANJE!E22</f>
        <v>0</v>
      </c>
      <c r="D13" s="34">
        <f>BARANJE!C22</f>
        <v>0</v>
      </c>
      <c r="E13" s="31" t="e">
        <f>BARANJE!#REF!</f>
        <v>#REF!</v>
      </c>
      <c r="F13" s="31" t="s">
        <v>36</v>
      </c>
      <c r="G13" s="34"/>
      <c r="H13" s="36">
        <f t="shared" si="0"/>
        <v>-1</v>
      </c>
      <c r="I13" s="37">
        <f>BARANJE!F22</f>
        <v>0</v>
      </c>
      <c r="J13" s="38">
        <f t="shared" si="1"/>
        <v>0</v>
      </c>
      <c r="K13" s="39">
        <f t="shared" si="2"/>
        <v>0</v>
      </c>
      <c r="L13" s="38">
        <f t="shared" si="3"/>
        <v>0</v>
      </c>
      <c r="M13" s="40">
        <f t="shared" si="4"/>
        <v>0</v>
      </c>
    </row>
    <row r="14" spans="1:13" ht="18.75" customHeight="1">
      <c r="A14" s="31">
        <v>11</v>
      </c>
      <c r="B14" s="32">
        <f>BARANJE!B23</f>
        <v>0</v>
      </c>
      <c r="C14" s="33">
        <f>BARANJE!E23</f>
        <v>0</v>
      </c>
      <c r="D14" s="34">
        <f>BARANJE!C23</f>
        <v>0</v>
      </c>
      <c r="E14" s="31" t="e">
        <f>BARANJE!#REF!</f>
        <v>#REF!</v>
      </c>
      <c r="F14" s="31" t="s">
        <v>36</v>
      </c>
      <c r="G14" s="34"/>
      <c r="H14" s="36">
        <f t="shared" si="0"/>
        <v>-1</v>
      </c>
      <c r="I14" s="37">
        <f>BARANJE!F23</f>
        <v>0</v>
      </c>
      <c r="J14" s="38">
        <f t="shared" si="1"/>
        <v>0</v>
      </c>
      <c r="K14" s="39">
        <f t="shared" si="2"/>
        <v>0</v>
      </c>
      <c r="L14" s="38">
        <f t="shared" si="3"/>
        <v>0</v>
      </c>
      <c r="M14" s="40">
        <f t="shared" si="4"/>
        <v>0</v>
      </c>
    </row>
    <row r="15" spans="1:13" ht="18.75" customHeight="1">
      <c r="A15" s="31">
        <v>12</v>
      </c>
      <c r="B15" s="32">
        <f>BARANJE!B24</f>
        <v>0</v>
      </c>
      <c r="C15" s="33">
        <f>BARANJE!E24</f>
        <v>0</v>
      </c>
      <c r="D15" s="34">
        <f>BARANJE!C24</f>
        <v>0</v>
      </c>
      <c r="E15" s="31" t="e">
        <f>BARANJE!#REF!</f>
        <v>#REF!</v>
      </c>
      <c r="F15" s="31" t="s">
        <v>36</v>
      </c>
      <c r="G15" s="34"/>
      <c r="H15" s="36">
        <f t="shared" si="0"/>
        <v>-1</v>
      </c>
      <c r="I15" s="37">
        <f>BARANJE!F24</f>
        <v>0</v>
      </c>
      <c r="J15" s="38">
        <f t="shared" si="1"/>
        <v>0</v>
      </c>
      <c r="K15" s="39">
        <f t="shared" si="2"/>
        <v>0</v>
      </c>
      <c r="L15" s="38">
        <f t="shared" si="3"/>
        <v>0</v>
      </c>
      <c r="M15" s="40">
        <f t="shared" si="4"/>
        <v>0</v>
      </c>
    </row>
    <row r="16" spans="1:13" ht="18.75" customHeight="1">
      <c r="A16" s="31">
        <v>13</v>
      </c>
      <c r="B16" s="32">
        <f>BARANJE!B25</f>
        <v>0</v>
      </c>
      <c r="C16" s="33">
        <f>BARANJE!E25</f>
        <v>0</v>
      </c>
      <c r="D16" s="34">
        <f>BARANJE!C25</f>
        <v>0</v>
      </c>
      <c r="E16" s="31" t="e">
        <f>BARANJE!#REF!</f>
        <v>#REF!</v>
      </c>
      <c r="F16" s="31" t="s">
        <v>36</v>
      </c>
      <c r="G16" s="34"/>
      <c r="H16" s="36">
        <f t="shared" si="0"/>
        <v>-1</v>
      </c>
      <c r="I16" s="37">
        <f>BARANJE!F25</f>
        <v>0</v>
      </c>
      <c r="J16" s="38">
        <f t="shared" si="1"/>
        <v>0</v>
      </c>
      <c r="K16" s="39">
        <f t="shared" si="2"/>
        <v>0</v>
      </c>
      <c r="L16" s="38">
        <f t="shared" si="3"/>
        <v>0</v>
      </c>
      <c r="M16" s="40">
        <f t="shared" si="4"/>
        <v>0</v>
      </c>
    </row>
    <row r="17" spans="1:13" ht="18.75" customHeight="1">
      <c r="A17" s="31">
        <v>14</v>
      </c>
      <c r="B17" s="32">
        <f>BARANJE!B26</f>
        <v>0</v>
      </c>
      <c r="C17" s="33">
        <f>BARANJE!E26</f>
        <v>0</v>
      </c>
      <c r="D17" s="34">
        <f>BARANJE!C26</f>
        <v>0</v>
      </c>
      <c r="E17" s="31" t="e">
        <f>BARANJE!#REF!</f>
        <v>#REF!</v>
      </c>
      <c r="F17" s="31" t="s">
        <v>36</v>
      </c>
      <c r="G17" s="34"/>
      <c r="H17" s="36">
        <f t="shared" si="0"/>
        <v>-1</v>
      </c>
      <c r="I17" s="37">
        <f>BARANJE!F26</f>
        <v>0</v>
      </c>
      <c r="J17" s="38">
        <f t="shared" si="1"/>
        <v>0</v>
      </c>
      <c r="K17" s="39">
        <f t="shared" si="2"/>
        <v>0</v>
      </c>
      <c r="L17" s="38">
        <f t="shared" si="3"/>
        <v>0</v>
      </c>
      <c r="M17" s="40">
        <f t="shared" si="4"/>
        <v>0</v>
      </c>
    </row>
    <row r="18" spans="1:13" ht="18.75" customHeight="1">
      <c r="A18" s="31">
        <v>15</v>
      </c>
      <c r="B18" s="32">
        <f>BARANJE!B27</f>
        <v>0</v>
      </c>
      <c r="C18" s="33">
        <f>BARANJE!E27</f>
        <v>0</v>
      </c>
      <c r="D18" s="34">
        <f>BARANJE!C27</f>
        <v>0</v>
      </c>
      <c r="E18" s="31" t="e">
        <f>BARANJE!#REF!</f>
        <v>#REF!</v>
      </c>
      <c r="F18" s="31" t="s">
        <v>36</v>
      </c>
      <c r="G18" s="34"/>
      <c r="H18" s="36">
        <f t="shared" si="0"/>
        <v>-1</v>
      </c>
      <c r="I18" s="37">
        <f>BARANJE!F27</f>
        <v>0</v>
      </c>
      <c r="J18" s="38">
        <f t="shared" si="1"/>
        <v>0</v>
      </c>
      <c r="K18" s="39">
        <f t="shared" si="2"/>
        <v>0</v>
      </c>
      <c r="L18" s="38">
        <f t="shared" si="3"/>
        <v>0</v>
      </c>
      <c r="M18" s="40">
        <f t="shared" si="4"/>
        <v>0</v>
      </c>
    </row>
    <row r="19" spans="1:13" ht="18.75" customHeight="1">
      <c r="A19" s="31">
        <v>16</v>
      </c>
      <c r="B19" s="32">
        <f>BARANJE!B28</f>
        <v>0</v>
      </c>
      <c r="C19" s="33">
        <f>BARANJE!E28</f>
        <v>0</v>
      </c>
      <c r="D19" s="34">
        <f>BARANJE!C28</f>
        <v>0</v>
      </c>
      <c r="E19" s="31" t="e">
        <f>BARANJE!#REF!</f>
        <v>#REF!</v>
      </c>
      <c r="F19" s="31" t="s">
        <v>36</v>
      </c>
      <c r="G19" s="34"/>
      <c r="H19" s="36">
        <f t="shared" si="0"/>
        <v>-1</v>
      </c>
      <c r="I19" s="37">
        <f>BARANJE!F28</f>
        <v>0</v>
      </c>
      <c r="J19" s="38">
        <f t="shared" si="1"/>
        <v>0</v>
      </c>
      <c r="K19" s="39">
        <f t="shared" si="2"/>
        <v>0</v>
      </c>
      <c r="L19" s="38">
        <f t="shared" si="3"/>
        <v>0</v>
      </c>
      <c r="M19" s="40">
        <f t="shared" si="4"/>
        <v>0</v>
      </c>
    </row>
    <row r="20" spans="1:13" ht="18.75" customHeight="1">
      <c r="A20" s="31">
        <v>17</v>
      </c>
      <c r="B20" s="32">
        <f>BARANJE!B29</f>
        <v>0</v>
      </c>
      <c r="C20" s="33">
        <f>BARANJE!E29</f>
        <v>0</v>
      </c>
      <c r="D20" s="34">
        <f>BARANJE!C29</f>
        <v>0</v>
      </c>
      <c r="E20" s="31" t="e">
        <f>BARANJE!#REF!</f>
        <v>#REF!</v>
      </c>
      <c r="F20" s="31" t="s">
        <v>36</v>
      </c>
      <c r="G20" s="34"/>
      <c r="H20" s="36">
        <f t="shared" si="0"/>
        <v>-1</v>
      </c>
      <c r="I20" s="37">
        <f>BARANJE!F29</f>
        <v>0</v>
      </c>
      <c r="J20" s="38">
        <f t="shared" si="1"/>
        <v>0</v>
      </c>
      <c r="K20" s="39">
        <f t="shared" si="2"/>
        <v>0</v>
      </c>
      <c r="L20" s="38">
        <f t="shared" si="3"/>
        <v>0</v>
      </c>
      <c r="M20" s="40">
        <f t="shared" si="4"/>
        <v>0</v>
      </c>
    </row>
    <row r="21" spans="1:13" ht="18.75" customHeight="1">
      <c r="A21" s="31">
        <v>18</v>
      </c>
      <c r="B21" s="32">
        <f>BARANJE!B30</f>
        <v>0</v>
      </c>
      <c r="C21" s="33">
        <f>BARANJE!E30</f>
        <v>0</v>
      </c>
      <c r="D21" s="34">
        <f>BARANJE!C30</f>
        <v>0</v>
      </c>
      <c r="E21" s="31" t="e">
        <f>BARANJE!#REF!</f>
        <v>#REF!</v>
      </c>
      <c r="F21" s="31" t="s">
        <v>36</v>
      </c>
      <c r="G21" s="34"/>
      <c r="H21" s="36">
        <f t="shared" si="0"/>
        <v>-1</v>
      </c>
      <c r="I21" s="37">
        <f>BARANJE!F30</f>
        <v>0</v>
      </c>
      <c r="J21" s="38">
        <f t="shared" si="1"/>
        <v>0</v>
      </c>
      <c r="K21" s="39">
        <f t="shared" si="2"/>
        <v>0</v>
      </c>
      <c r="L21" s="38">
        <f t="shared" si="3"/>
        <v>0</v>
      </c>
      <c r="M21" s="40">
        <f t="shared" si="4"/>
        <v>0</v>
      </c>
    </row>
    <row r="22" spans="1:13" ht="18.75" customHeight="1">
      <c r="A22" s="31">
        <v>19</v>
      </c>
      <c r="B22" s="32">
        <f>BARANJE!B31</f>
        <v>0</v>
      </c>
      <c r="C22" s="33">
        <f>BARANJE!E31</f>
        <v>0</v>
      </c>
      <c r="D22" s="34">
        <f>BARANJE!C31</f>
        <v>0</v>
      </c>
      <c r="E22" s="31" t="e">
        <f>BARANJE!#REF!</f>
        <v>#REF!</v>
      </c>
      <c r="F22" s="31" t="s">
        <v>36</v>
      </c>
      <c r="G22" s="34"/>
      <c r="H22" s="36">
        <f t="shared" si="0"/>
        <v>-1</v>
      </c>
      <c r="I22" s="37">
        <f>BARANJE!F31</f>
        <v>0</v>
      </c>
      <c r="J22" s="38">
        <f t="shared" si="1"/>
        <v>0</v>
      </c>
      <c r="K22" s="39">
        <f t="shared" si="2"/>
        <v>0</v>
      </c>
      <c r="L22" s="38">
        <f t="shared" si="3"/>
        <v>0</v>
      </c>
      <c r="M22" s="40">
        <f t="shared" si="4"/>
        <v>0</v>
      </c>
    </row>
    <row r="23" spans="1:13" ht="18.75" customHeight="1">
      <c r="A23" s="31">
        <v>20</v>
      </c>
      <c r="B23" s="32">
        <f>BARANJE!B32</f>
        <v>0</v>
      </c>
      <c r="C23" s="33">
        <f>BARANJE!E32</f>
        <v>0</v>
      </c>
      <c r="D23" s="34">
        <f>BARANJE!C32</f>
        <v>0</v>
      </c>
      <c r="E23" s="31" t="e">
        <f>BARANJE!#REF!</f>
        <v>#REF!</v>
      </c>
      <c r="F23" s="31" t="s">
        <v>36</v>
      </c>
      <c r="G23" s="34"/>
      <c r="H23" s="36">
        <f t="shared" si="0"/>
        <v>-1</v>
      </c>
      <c r="I23" s="37">
        <f>BARANJE!F32</f>
        <v>0</v>
      </c>
      <c r="J23" s="38">
        <f t="shared" si="1"/>
        <v>0</v>
      </c>
      <c r="K23" s="39">
        <f t="shared" si="2"/>
        <v>0</v>
      </c>
      <c r="L23" s="38">
        <f t="shared" si="3"/>
        <v>0</v>
      </c>
      <c r="M23" s="40">
        <f t="shared" si="4"/>
        <v>0</v>
      </c>
    </row>
    <row r="24" spans="7:13" ht="18.75" customHeight="1">
      <c r="G24" s="146" t="s">
        <v>38</v>
      </c>
      <c r="H24" s="146"/>
      <c r="I24" s="146"/>
      <c r="J24" s="146"/>
      <c r="K24" s="146"/>
      <c r="L24" s="146"/>
      <c r="M24" s="45">
        <f>SUM(M4:M23)</f>
        <v>0</v>
      </c>
    </row>
    <row r="25" spans="7:13" ht="18.75" customHeight="1">
      <c r="G25" s="147" t="s">
        <v>39</v>
      </c>
      <c r="H25" s="147"/>
      <c r="I25" s="147"/>
      <c r="J25" s="147"/>
      <c r="K25" s="147"/>
      <c r="L25" s="147"/>
      <c r="M25" s="46">
        <f>M24*0.01</f>
        <v>0</v>
      </c>
    </row>
    <row r="26" spans="7:13" ht="18.75" customHeight="1">
      <c r="G26" s="148" t="s">
        <v>40</v>
      </c>
      <c r="H26" s="148"/>
      <c r="I26" s="148"/>
      <c r="J26" s="148"/>
      <c r="K26" s="148"/>
      <c r="L26" s="148"/>
      <c r="M26" s="45">
        <f>M24-M25</f>
        <v>0</v>
      </c>
    </row>
    <row r="27" spans="2:9" ht="24.75" customHeight="1">
      <c r="B27" s="149" t="s">
        <v>41</v>
      </c>
      <c r="C27" s="149"/>
      <c r="D27" s="149"/>
      <c r="E27" s="149"/>
      <c r="F27" s="149"/>
      <c r="G27" s="149"/>
      <c r="H27" s="149"/>
      <c r="I27" s="149"/>
    </row>
    <row r="28" spans="2:9" ht="24.75" customHeight="1">
      <c r="B28" s="149" t="s">
        <v>42</v>
      </c>
      <c r="C28" s="149"/>
      <c r="D28" s="149"/>
      <c r="E28" s="149"/>
      <c r="F28" s="149"/>
      <c r="G28" s="149"/>
      <c r="H28" s="149"/>
      <c r="I28" s="70"/>
    </row>
    <row r="29" spans="2:9" ht="37.5" customHeight="1">
      <c r="B29" s="149" t="s">
        <v>43</v>
      </c>
      <c r="C29" s="149"/>
      <c r="D29" s="149"/>
      <c r="E29" s="149"/>
      <c r="F29" s="149"/>
      <c r="G29" s="149"/>
      <c r="H29" s="149"/>
      <c r="I29" s="70"/>
    </row>
    <row r="30" ht="24.75" customHeight="1"/>
    <row r="31" ht="24.75" customHeight="1"/>
  </sheetData>
  <sheetProtection password="CE88" sheet="1"/>
  <mergeCells count="15">
    <mergeCell ref="B28:H28"/>
    <mergeCell ref="B29:H29"/>
    <mergeCell ref="G1:H1"/>
    <mergeCell ref="A1:A2"/>
    <mergeCell ref="B1:B2"/>
    <mergeCell ref="C1:C2"/>
    <mergeCell ref="D1:D2"/>
    <mergeCell ref="B27:I27"/>
    <mergeCell ref="J1:M1"/>
    <mergeCell ref="E1:E2"/>
    <mergeCell ref="F1:F2"/>
    <mergeCell ref="I1:I2"/>
    <mergeCell ref="G24:L24"/>
    <mergeCell ref="G25:L25"/>
    <mergeCell ref="G26:L2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olivera.calovska</cp:lastModifiedBy>
  <cp:lastPrinted>2011-10-20T14:19:15Z</cp:lastPrinted>
  <dcterms:created xsi:type="dcterms:W3CDTF">1996-10-14T23:33:28Z</dcterms:created>
  <dcterms:modified xsi:type="dcterms:W3CDTF">2012-11-22T09:22:28Z</dcterms:modified>
  <cp:category/>
  <cp:version/>
  <cp:contentType/>
  <cp:contentStatus/>
</cp:coreProperties>
</file>